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70.20\Juan Vanegas\Documents\31 PLAN ACCION 2017\"/>
    </mc:Choice>
  </mc:AlternateContent>
  <bookViews>
    <workbookView xWindow="0" yWindow="0" windowWidth="28800" windowHeight="12375"/>
  </bookViews>
  <sheets>
    <sheet name="3. Plan de Acción" sheetId="1" r:id="rId1"/>
  </sheets>
  <externalReferences>
    <externalReference r:id="rId2"/>
  </externalReferences>
  <definedNames>
    <definedName name="_xlnm.Print_Area" localSheetId="0">'3. Plan de Acción'!$A$1:$X$51</definedName>
    <definedName name="_xlnm.Print_Titles" localSheetId="0">'3. Plan de Acción'!$1:$8</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47" i="1" l="1"/>
  <c r="R47" i="1"/>
  <c r="P47" i="1"/>
  <c r="N47" i="1"/>
  <c r="S46" i="1"/>
  <c r="S48" i="1" s="1"/>
  <c r="Q46" i="1"/>
  <c r="O46" i="1"/>
  <c r="O48" i="1" s="1"/>
  <c r="M46" i="1"/>
  <c r="T44" i="1"/>
  <c r="T45" i="1" s="1"/>
  <c r="R44" i="1"/>
  <c r="P44" i="1"/>
  <c r="P45" i="1" s="1"/>
  <c r="S43" i="1"/>
  <c r="Q43" i="1"/>
  <c r="R45" i="1" s="1"/>
  <c r="O43" i="1"/>
  <c r="M43" i="1"/>
  <c r="N45" i="1" s="1"/>
  <c r="V38" i="1"/>
  <c r="U38" i="1"/>
  <c r="V36" i="1"/>
  <c r="U36" i="1"/>
  <c r="V35" i="1"/>
  <c r="U35" i="1"/>
  <c r="V34" i="1"/>
  <c r="U34" i="1"/>
  <c r="V33" i="1"/>
  <c r="U33" i="1"/>
  <c r="V32" i="1"/>
  <c r="U32" i="1"/>
  <c r="V31" i="1"/>
  <c r="U31" i="1"/>
  <c r="V30" i="1"/>
  <c r="U30" i="1"/>
  <c r="V29" i="1"/>
  <c r="U29" i="1"/>
  <c r="V28" i="1"/>
  <c r="U28" i="1"/>
  <c r="V27" i="1"/>
  <c r="U27" i="1"/>
  <c r="V26" i="1"/>
  <c r="U26" i="1"/>
  <c r="V25" i="1"/>
  <c r="U25" i="1"/>
  <c r="V24" i="1"/>
  <c r="U24" i="1"/>
  <c r="V23" i="1"/>
  <c r="U23" i="1"/>
  <c r="V22" i="1"/>
  <c r="U22" i="1"/>
  <c r="V21" i="1"/>
  <c r="U21" i="1"/>
  <c r="V20" i="1"/>
  <c r="U20" i="1"/>
  <c r="V19" i="1"/>
  <c r="U19" i="1"/>
  <c r="V18" i="1"/>
  <c r="U18" i="1"/>
  <c r="V17" i="1"/>
  <c r="U17" i="1"/>
  <c r="V16" i="1"/>
  <c r="U16" i="1"/>
  <c r="V15" i="1"/>
  <c r="U15" i="1"/>
  <c r="V14" i="1"/>
  <c r="U14" i="1"/>
  <c r="V13" i="1"/>
  <c r="U13" i="1"/>
  <c r="V12" i="1"/>
  <c r="U12" i="1"/>
  <c r="V11" i="1"/>
  <c r="U11" i="1"/>
  <c r="V10" i="1"/>
  <c r="U10" i="1"/>
  <c r="V9" i="1"/>
  <c r="V44" i="1" s="1"/>
  <c r="U9" i="1"/>
  <c r="U46" i="1" s="1"/>
  <c r="M48" i="1" l="1"/>
  <c r="Q48" i="1"/>
  <c r="V47" i="1"/>
  <c r="U48" i="1" s="1"/>
  <c r="U43" i="1"/>
  <c r="V45" i="1" s="1"/>
</calcChain>
</file>

<file path=xl/sharedStrings.xml><?xml version="1.0" encoding="utf-8"?>
<sst xmlns="http://schemas.openxmlformats.org/spreadsheetml/2006/main" count="373" uniqueCount="225">
  <si>
    <t xml:space="preserve">  </t>
  </si>
  <si>
    <t>PLAN DE ACCIÓN</t>
  </si>
  <si>
    <r>
      <rPr>
        <b/>
        <sz val="7"/>
        <color theme="1"/>
        <rFont val="Arial Narrow"/>
        <family val="2"/>
      </rPr>
      <t>1.</t>
    </r>
    <r>
      <rPr>
        <b/>
        <sz val="9"/>
        <color theme="1"/>
        <rFont val="Arial Narrow"/>
        <family val="2"/>
      </rPr>
      <t xml:space="preserve"> VIGENCIA</t>
    </r>
  </si>
  <si>
    <t>2. ETAPA:</t>
  </si>
  <si>
    <t>3. PERÍODO SEGUIMIENTO</t>
  </si>
  <si>
    <r>
      <rPr>
        <b/>
        <sz val="7"/>
        <color theme="0"/>
        <rFont val="Arial Narrow"/>
        <family val="2"/>
      </rPr>
      <t>4.</t>
    </r>
    <r>
      <rPr>
        <b/>
        <sz val="9"/>
        <color theme="0"/>
        <rFont val="Arial Narrow"/>
        <family val="2"/>
      </rPr>
      <t xml:space="preserve"> POLÍTICA DE DESARROLLO ADMINISTRATIVO</t>
    </r>
  </si>
  <si>
    <t>5. OBJETIVO ESTRATEGICO</t>
  </si>
  <si>
    <r>
      <rPr>
        <b/>
        <sz val="7"/>
        <color theme="0"/>
        <rFont val="Arial Narrow"/>
        <family val="2"/>
      </rPr>
      <t>6.</t>
    </r>
    <r>
      <rPr>
        <b/>
        <sz val="9"/>
        <color theme="0"/>
        <rFont val="Arial Narrow"/>
        <family val="2"/>
      </rPr>
      <t xml:space="preserve"> ESTRATEGIA</t>
    </r>
  </si>
  <si>
    <t xml:space="preserve">7. META  
</t>
  </si>
  <si>
    <t>8. ACTIVIDAD</t>
  </si>
  <si>
    <t xml:space="preserve">9. TIEMPO PROGRAMADO </t>
  </si>
  <si>
    <t>10. PROCESO</t>
  </si>
  <si>
    <t>11. INDICADOR</t>
  </si>
  <si>
    <t xml:space="preserve">12. AUTOEVALUACIÓN </t>
  </si>
  <si>
    <t>14. SEGUIMIENTO OAPLA</t>
  </si>
  <si>
    <t>FECHA INICIAL</t>
  </si>
  <si>
    <t>FECHA FINAL</t>
  </si>
  <si>
    <t>NOMBRE</t>
  </si>
  <si>
    <t>DEPENDENCIA</t>
  </si>
  <si>
    <t>RESPONSABLE</t>
  </si>
  <si>
    <t>DESCRIPCIÓN</t>
  </si>
  <si>
    <t>RESULTADO ESPERADO</t>
  </si>
  <si>
    <t>PRIMER TRIMESTRE</t>
  </si>
  <si>
    <t>SEGUNDO TRIMESTRE</t>
  </si>
  <si>
    <t>TERCER TRIMESTRE</t>
  </si>
  <si>
    <t>CUARTO TRIMESTRE</t>
  </si>
  <si>
    <t>% ACUMULADO</t>
  </si>
  <si>
    <t>13.AMPLIACIÓN DE LA AUTOEVALUACIÓN</t>
  </si>
  <si>
    <t>PR</t>
  </si>
  <si>
    <t>EJ</t>
  </si>
  <si>
    <t>Gestión Misional y de Gobierno</t>
  </si>
  <si>
    <t xml:space="preserve">Proporcionar la infraestructura física y su mantenimiento para contribuir al mejoramiento de las condiciones de habitabilidad y bienestar de la población privada de la libertad </t>
  </si>
  <si>
    <t>Ampliar, mejorar y conservar la infraestructura del Sistema Penitenciario y Carcelario</t>
  </si>
  <si>
    <t>Contratar el Plan Maestro de Infraestructura Penitenciaria y Carcelaria y desarrollo de la fase 1 hito 1</t>
  </si>
  <si>
    <t>Ejecutar la Fase 1 - Diagnostico- Hito N° 1 Del Plan Maestro de Infraestructura Penitenciaria y Carcelaria</t>
  </si>
  <si>
    <t>Gestión de la Infraestructura</t>
  </si>
  <si>
    <t>Dirección de Infraestructura</t>
  </si>
  <si>
    <t>Director de Infraestructura</t>
  </si>
  <si>
    <t>Entregables:
-Levantamiento Arquitectónico
-Levantamiento Topográfico
-Desarrollo y resultados de encuestas
-Diagnóstico Urbanístico
-Diagnóstico Arquitectónico
Diagnóstico Estructural
-Diagnóstico Hidrosanitario
-Diagnóstico Eléctrico
-Diagnóstico de Seguridad
-Diagnóstico Jurídico
-Diagnóstico Ambiental y de Sostenibilidad
-Estadístico</t>
  </si>
  <si>
    <t>Plan Maestro Fase 1 Hito 1</t>
  </si>
  <si>
    <t>Entregar 1,500 cupos penitenciarios y carcelarios al INPEC</t>
  </si>
  <si>
    <t>Generar cupos penitenciarios y carcelarios para la población privada de la libertad</t>
  </si>
  <si>
    <t>N° de cupos entregados / N° cupos proyectados para la vigencia</t>
  </si>
  <si>
    <t>1,500 Cupos penitenciarios y carcelarios entregados</t>
  </si>
  <si>
    <t>Intervenir los 20 ERON que hacen parte de la sentencia  T-762 y de emergencia carcelaria con obras de mantenimiento general</t>
  </si>
  <si>
    <t>Realizar mantenimiento a la infraestructura penitenciaria y carcelaria</t>
  </si>
  <si>
    <t>N° de ERON con obras de mantenimiento general recibidas al contratista durante la vigencia / N° de ERON proyectados para intervención con mantenimiento general en la vigencia</t>
  </si>
  <si>
    <t>20 ERON  intervenidos</t>
  </si>
  <si>
    <t>Proveer bienes y servicios para contribuir al mejoramiento de las condiciones de habitabilidad y bienestar de la población privada de la libertad</t>
  </si>
  <si>
    <t>Fortalecer el suministro de bienes y servicios para el Sistema Penitenciario y Carcelario</t>
  </si>
  <si>
    <t>Implementar 5 salas para la realización de audiencias  en   ERON</t>
  </si>
  <si>
    <t>Dotar con elementos tecnológicos al Sistema Penitenciario y Carcelario</t>
  </si>
  <si>
    <t>Gestión de Suministro de Bienes y Prestación de Servicios</t>
  </si>
  <si>
    <t>Dirección de Logística</t>
  </si>
  <si>
    <t>Director Logístico</t>
  </si>
  <si>
    <t>Suscripción Actas de recibo a satisfacción</t>
  </si>
  <si>
    <t xml:space="preserve"> 5 Salas entregadas</t>
  </si>
  <si>
    <t>Dotar  con 4   máquinas de Rayos X  a  ERON</t>
  </si>
  <si>
    <t>4 Máquinas entregadas</t>
  </si>
  <si>
    <t>Dotar  con 4   Sistema de Circuito Cerrado de Televisión CCTV  a  ERON</t>
  </si>
  <si>
    <t>4 CCTV entregados</t>
  </si>
  <si>
    <t>Dotar con 8 sistemas de radio comunicación  de 2 vías   a ERON</t>
  </si>
  <si>
    <t>8 Sistemas de radio entregados</t>
  </si>
  <si>
    <t>Contratar el  Servicio de Vigilancia Electrónica para 4,400 internos por mes</t>
  </si>
  <si>
    <t>Suministrar el servicio de vigilancia electrónica a los internos beneficiarios según la ley</t>
  </si>
  <si>
    <t>N° de internos con dispositivo electrónico / N° de internos proyectados para el período</t>
  </si>
  <si>
    <t>Contratar servicio para 4,400 internos por mes</t>
  </si>
  <si>
    <t xml:space="preserve">De los 13.200 (25%) dispositivos proyectados para el primer trimestre, se prestó el servicio de 9.913 que corresponden al 18,77%. </t>
  </si>
  <si>
    <t>Supervisar el contrato  en ejecución con la entidad fiduciaria para la administración de los recursos del Fondo Nacional de Salud para la Población Privada de la Libertad</t>
  </si>
  <si>
    <t>Realizar la supervisión al contrato con la entidad fiduciaria para la administración de los recursos del Fondo Nacional de Salud para la Población Privada de la Libertad</t>
  </si>
  <si>
    <t>Informes mensuales de supervisión al contrato  con la entidad fiduciaria para la administración de los recursos del Fondo Nacional de Salud para la Población Privada de la Libertad</t>
  </si>
  <si>
    <t>Contrato supervisado mensualmente</t>
  </si>
  <si>
    <t xml:space="preserve">Se revisaron los informes correspondientes a los  meses de enero y febrero de 2017, quedando pendiente la revisión del mes de marzo, toda vez, que de acuerdo a la cláusula tercera OBLIGACIONES DEL CONTRATISTA,  Numeral 2.10. Remitir dentro de los 20 primeros días calendario del mes siguiente a  la ejecución de los recursos, los documentos necesarios para la legalización contable de conformidad con lo que se establezca en el manual operativo.    </t>
  </si>
  <si>
    <t>Realizar visitas de verificación al suministro de alimentación  en 12 ERON.</t>
  </si>
  <si>
    <t>Realizar el seguimiento a la contratación del servicio de alimentación</t>
  </si>
  <si>
    <t>Número de visitas a los ERON /Número de informes de visitas</t>
  </si>
  <si>
    <t>12 ERON visitados</t>
  </si>
  <si>
    <t>Durante el mes de marzo de 2017 se visitaron 2 establecimientos: CÓMBITA (27 y 28 de Marzo) y el EPMSC ACACÍAS (30 y 31 de Marzo)</t>
  </si>
  <si>
    <t>Fortalecer el proceso de investigación y generación de conocimiento para el mejoramiento del Sistema Penitenciario y Carcelario</t>
  </si>
  <si>
    <t xml:space="preserve">Dar continuidad al proceso de investigación y generación de conocimiento mediante la puesta en marcha de investigaciones pertinentes para la entidad </t>
  </si>
  <si>
    <t>Reformular el proyecto de Inversión de estudios e investigaciones sobre el Sistema Penitenciario y Carcelario</t>
  </si>
  <si>
    <t xml:space="preserve">Desarrollar el Proyecto de Inversión de Estudios e Investigaciones sobre el  Sistema Penitenciario y Carcelario
</t>
  </si>
  <si>
    <t>Investigación y Aprendizaje para la Gestión Penitenciaria</t>
  </si>
  <si>
    <t>Dirección General</t>
  </si>
  <si>
    <t>Director General</t>
  </si>
  <si>
    <t>Proyecto de inversión de Estudios e Investigaciones sobre el Sistema Penitenciario y Carcelario reformulado</t>
  </si>
  <si>
    <t>Proyecto de Invesrión reformulado</t>
  </si>
  <si>
    <t>Transparencia Participación y Servicio al Ciudadano</t>
  </si>
  <si>
    <t>Generar confianza y reconocimiento por parte de los diferentes grupos de interés para asegurar el posicionamiento de la Entidad</t>
  </si>
  <si>
    <t>Robustecer los mecanismos de Transparencia Institucional y de lucha contra la corrupción</t>
  </si>
  <si>
    <t>Desarrollar Programa de Auditorías para la Vigencia</t>
  </si>
  <si>
    <t>Fortalecer el sistema de Control Interno institucional</t>
  </si>
  <si>
    <t>Evaluación de la Gestión Institucional</t>
  </si>
  <si>
    <t>Oficina de Control Interno</t>
  </si>
  <si>
    <t>Jefe de Oficina</t>
  </si>
  <si>
    <t>% Cumplimiento programa de auditorías para la vigencia</t>
  </si>
  <si>
    <t>Programa de Auditorías desarrollado</t>
  </si>
  <si>
    <t>La Oficina de Control Interno no presentó el Programa de Auditorías ni el avance correspondiente para este periodo.</t>
  </si>
  <si>
    <t>Implementar el cronograma de la Estrategia GEL para la vigencia</t>
  </si>
  <si>
    <t>Desarrollar el cronograma para la implementación de la estrategia GEL</t>
  </si>
  <si>
    <t>Gestión de las Tecnologías de la Información</t>
  </si>
  <si>
    <t>Oficina de Tecnología</t>
  </si>
  <si>
    <t>Cronograma GEL para la vigencia desarrollado</t>
  </si>
  <si>
    <t>Cronograma desarrollado</t>
  </si>
  <si>
    <t xml:space="preserve">Se elaboró el Cronograma GEL, el cual será presentado para su aprobación en la próxima reunión del Comité de Desarrollo Administrativo y posterior publicación </t>
  </si>
  <si>
    <t xml:space="preserve">Posicionar la imagen y la gestión de la Unidad en el entorno institucional y nacional </t>
  </si>
  <si>
    <t>Evaluar el Plan Estratégico de Comunicaciones de la Entidad e implementar los ajustes.</t>
  </si>
  <si>
    <t>Implementar el Plan Estratégico de Comunicaciones</t>
  </si>
  <si>
    <t>Gestión de la Comunicación Institucional</t>
  </si>
  <si>
    <t>Dirección General - Comunicaciones</t>
  </si>
  <si>
    <t>Cumplimiento del cronograma de evaluación del Plan Estratégico de Comunicaciones de la Entidad</t>
  </si>
  <si>
    <t>PEC implementado</t>
  </si>
  <si>
    <t>Aprobación, publicación y socialización de la Guía del Plan Estratégico de Comunicaciones, a través de correo electrónico, página web y pantallas socializadoras en cumplimiento al cronograma de la Guía del Plan Estratégico de Comunicaciones, https://www.uspec.gov.co/images/stories/INFO_INTERES/SIGI-2/G4-Gestion-Comunicacion-Institucional/guias/G4-GU-02_Gu%C3%ADa_de_Implementaci%C3%B3n_del_PEC_V01.pdf</t>
  </si>
  <si>
    <t>Implementar el programa de Gestión Documental</t>
  </si>
  <si>
    <t>Socializar  el Programa de Gestion Documental</t>
  </si>
  <si>
    <t>Diseñar  el Programa de Gestión Documental, aprobarlo por Comité CIDA y Socializar  a cada una de las áreas de la entidad</t>
  </si>
  <si>
    <t>Gestión Administrativa y Financiera</t>
  </si>
  <si>
    <t>Dirección Administrativa y Financiera</t>
  </si>
  <si>
    <t>Director Administrativo y Financiero</t>
  </si>
  <si>
    <t>N°. de dependencias capacitadas/total de las dependencias de la Unidad</t>
  </si>
  <si>
    <t xml:space="preserve">Programa de Gestion Documental  socializado </t>
  </si>
  <si>
    <t xml:space="preserve">Se realizó la validación del Programa existente  y cronograma para aprobarlo por comité CIDA y posterior socializacion cada una de las áreas </t>
  </si>
  <si>
    <t>Defender los derechos e intereses de la  USPEC  gestionando las solicitudes de conciliación extrajudicial, realizando una adecuada defensa judicial dentro de los términos de ley.</t>
  </si>
  <si>
    <t>Robustecer los argumentos de hecho y de derecho, basados en la jurisprudencia y las pruebas aportadas a los procesos.</t>
  </si>
  <si>
    <t>Gestión Jurídica</t>
  </si>
  <si>
    <t>Oficina Asesora Jurídica</t>
  </si>
  <si>
    <t>Acciones y demandas  notificadas / Acciones y demandas  contestadas</t>
  </si>
  <si>
    <t>Defensa  judicial adecuada</t>
  </si>
  <si>
    <t>El porcentaje obtenido se debe a que la Demanda número 16 fue notificada a la entidad el  24 de marzo de 2017, es decir faltando 6 dias para cerrar el trimestre y el plazo para contestar se prolongó para el mes de abril de 2017.</t>
  </si>
  <si>
    <t>Llevar a cabo  adecuadamente las actuaciones disciplinarias al interior de la Entidad, tanto de las remitidas por entes de control, como las generadas al interior de la Entidad, con el fin de que se promuevan la legalidad, honradez, lealtad, imparcialidad y eficiencia de los servidores públicos de la Institución, de acuerdo a lo establecido en la Ley 734.</t>
  </si>
  <si>
    <t xml:space="preserve">Iniciar la actución desde la solicitud para realizar una investigación o la iniciación de manera oficiosa hasta la terminación del proceso disciplinario.
</t>
  </si>
  <si>
    <t xml:space="preserve">Apertura  investigaciónes /Solicitudes para realizar investigaciones  disciplinarias </t>
  </si>
  <si>
    <t xml:space="preserve">Actuaciones disciplinarias desarrolladas </t>
  </si>
  <si>
    <t>Se recibieron 9 informes de presuntas faltas disciplinarias de las cuales se abrieron 7 indagaciones prelimiares y 2 investigaciones disciplinarias.</t>
  </si>
  <si>
    <t>Gestión del Talento Humano</t>
  </si>
  <si>
    <t>Fortalecer la cultura organizacional a través del desarrollo de competencias y bienestar integral del talento humano para afianzar el compromiso institucional</t>
  </si>
  <si>
    <t>Fortalecer la planta de personal de la entidad</t>
  </si>
  <si>
    <t>Desarrollar los programas de bienestar y capacitación para la vigencia</t>
  </si>
  <si>
    <t>Implementar el Programa de Talento Humano</t>
  </si>
  <si>
    <t>Programas de bienestar y capacitación para la vigencia desarrollados</t>
  </si>
  <si>
    <t xml:space="preserve">Programas desarrollados </t>
  </si>
  <si>
    <t>Capacitación y asistencia a charlas ReformaTributaria, Auditor Interno en la Norma ISO 27001
Feria de servicios y asesoria para compra de vivienda con Colsubsidio. Visita Empresas de  Servicios Exequiales y de productos varios
Módulo encuentro de Brigada de Emergencias Trabajo en Equipo. 
Asistencia técnica en el diseño e Implementación del programa de Orden y Aseo 
Programa de promoción y prevención,  Rumbaterapia.
Asesoria y asitsencia en la actualizacion e implementacion de los programas de Vigilancia Epidemiológica y seguimiento del programa de Riesgo Cardiovascular. Mediciones Higienicas.</t>
  </si>
  <si>
    <t>Actualizar y presentar el estudio de la modernización de la Planta de Personal ante las instancias correspondientes</t>
  </si>
  <si>
    <t>Modernizar la planta de personal de la entidad</t>
  </si>
  <si>
    <t>Estudio actualizado, presentado ante el Ministerio de Justicia y del Derecho</t>
  </si>
  <si>
    <t>Estudio actualizado y presentado</t>
  </si>
  <si>
    <t>Mediante Resolución No. 000097 del 23 de febrero de 2017, se establece el Manual de Funciones, Requisitos Mínimos y Competencias Laborales de la USPEC.                                                     Mediante Resolución No. 000098 del 23 de febrero de 2017, se realiza la distribución de los cargos de la Planta Global de la USPEC, y deroga la Resolución No. 000585 del 21 de diciembre de 2012 y Resolución No. 001031 del 02 de noviembre de 2016.                                                                                             Mediante Resolución No. 00119 del 30 de marzo de 2017 se aclara el Artículo 1 de la Resolución No. 001032 del 02 de noviembre de 2016 "Conformación del equipo de trabajo para la Modernización y rediseño de la Planta USPEC".</t>
  </si>
  <si>
    <t>Aunque no se tiene programado avance porcentual para este trimestre, la Dirección Administrativa y Financiera – Grupo de Talento Humano presentó el avance respectivo</t>
  </si>
  <si>
    <t>Eficiencia Administrativa</t>
  </si>
  <si>
    <t>Consolidar la cultura de calidad dentro de la institución mediante la interiorización y apropiación del SIGI, con el fin de atender con efectividad las necesidades del cliente institucional</t>
  </si>
  <si>
    <t xml:space="preserve">Mantener y mejorar el Sistema Integrado de Gestión Institucional - SIGI - </t>
  </si>
  <si>
    <t>Adelantar sensibilización para la operacionalización del SIGI al 65%  de los funcionarios de la entidad.</t>
  </si>
  <si>
    <t>Realizar campañas de sensibilización y motivación para la apropiación del SIGI</t>
  </si>
  <si>
    <t>Gestión Estratégica Organizacional</t>
  </si>
  <si>
    <t>Oficina Asesora de Planeación y Desarrollo</t>
  </si>
  <si>
    <t>N° Funcionarios sensibilizados / 65% N° de Funcionarios de la Unidad</t>
  </si>
  <si>
    <t>Funcionarios sensibilizados</t>
  </si>
  <si>
    <t>Adelantar tres jornadas de capacitación a funcionarios en temas relacionados con el Sistema de Gestión de la Calidad</t>
  </si>
  <si>
    <t>Capacitar en temas relacionados con el Sistema de Gestión de Calidad</t>
  </si>
  <si>
    <t>N° de jornadas de capacitación desarrolladas / N° de jornadas de capacitación proyectadas</t>
  </si>
  <si>
    <t>Capacitaciones  desrrolladas</t>
  </si>
  <si>
    <t>Realizar 1 auditoría para evaluar el SIGI</t>
  </si>
  <si>
    <t>Evaluar el Sistema Integrado de Gestión Institucional - SIGI</t>
  </si>
  <si>
    <t>N° de auditorías para evaluar el SIGI realizadas / N° de auditorías proyectadas para la vigencia</t>
  </si>
  <si>
    <t>Auditorías realizadas</t>
  </si>
  <si>
    <t>Implementar los controles que aseguren la confiabilidad, integridad y disponibilidad de la información institucional</t>
  </si>
  <si>
    <t>Adelantar sensibilización sobre los documentos generados en el Sistema Integrado del Proceso de Gestión Contractual al 25% de los funcionarios de la entidad</t>
  </si>
  <si>
    <t>Desarrollar campañas de sensiibilización y apropiación de los documentos estandarizados en el Proceso Contractual</t>
  </si>
  <si>
    <t>Gestión Contractual</t>
  </si>
  <si>
    <t>Dirección de Gestión Contractual</t>
  </si>
  <si>
    <t>Director de Gestión Contractual</t>
  </si>
  <si>
    <t>N° Funcionarios sensibilizados / N° de Funcionarios de la Unidad</t>
  </si>
  <si>
    <t>Avance primer trimestre: Se lideró capacitación relacionada con la correcta forma de presentar un estudio previo según la modalidad de selección. Se dió la instrucción con los nuevos formatos publicados. Se relacionan memorandos de invitación y actas de asistencia por áreas, así:
- Memo 170-DIGECO-806 (I-2017-001005) del 2/2/2017. Participación de tres (3) funcionarios  de la Dirección de Infraestructura, (Acta  de asistencia del 8/2/2017)
- Memo 170-DIGECO-806 (I-2017-001002) del 2/2/2017.Participación de seis (6) funcionarios de la Dirección Logistica, (Acta y asistencia del 10/2/2017).
- Memo 170-DIGECO-808 (I-2017-001003) del 02/2/2017.Participación de once (11) funcionarios de la Dirección Logistica,  (Acta y asistencia del 7/2/2017).</t>
  </si>
  <si>
    <t>La DIGECO, presenta la gestión desarrollada durante el trimestre, referente a los documentos y formatos a utilizar; realizó capacitación referente a la forma de presentar un estudio previo. Sin embargo éste no representa avance porcentual.</t>
  </si>
  <si>
    <t>Realizar seguimiento permanente al Plan de Adquisiciones</t>
  </si>
  <si>
    <t>Seguimiento mensual a los compromisos adquiridos por las àreas supervisoras en materia contractual</t>
  </si>
  <si>
    <t>Director de Gestión Contractual - Director Administrativo y Financiero</t>
  </si>
  <si>
    <t>N° de procesos en curso/ N° de procesos propuestos</t>
  </si>
  <si>
    <t>Cumplimientpo Plan de adquisiciones</t>
  </si>
  <si>
    <t>Avance primer trimestre:Se realiza realiza semanalmente seguimiento al cumplimiento del Plan de Adquisiciones a través de un modelo de seguimiento, se adjunta el último enviado a la Dirección General. De igual forma se adjunta el memorando en el que esta Dirección invita a las Direcciones y Oficinas responsables de dar cumplimiento al PAA, enviado en marzo de la presente vigencia.</t>
  </si>
  <si>
    <t>Implementar en los procesos de la entidad el Sistema de Gestión de seguridad de la información de acuerdo al cronograma</t>
  </si>
  <si>
    <t>Desarrollar el cronograma para la implementación del SGSI</t>
  </si>
  <si>
    <t xml:space="preserve">Porcentaje de avance en la implementación del SGSI de acuerdo al cronograma
</t>
  </si>
  <si>
    <t>Sistema de Seguridad de la información implementado</t>
  </si>
  <si>
    <t xml:space="preserve">Primer trimestre avance del  42% de las actividades programadas, así: 
Se llevó a cabo la segunda fase de auditoría en la Norma ISO 27001:2013  a cargo de ICONTEC. 
Definición de acciones para el cierre de las no conformidades producto de la auditoría de certificación con ICONTEC.
Se inició la ejecución de acciones.
Se llevó a cabo la actualización del proyecto de inversión (Vigencia 2017 y 2018)  a través del cual se está implementando el SGSI.
Capacitación en temas propios del SGSI. 
Se definieron activos de información, riesgos y plan de tratamiento de riesgos para los procesos: Gestión de Tecnologías de la Información, Gestión Contractual, Gestión para el Suministro de Bienes y Prestación de Servicios, Gestión de Infraestructura, Gestión de la Comunicación Institucional.
En el cronograma se detalla el avance de las actividades ejecutadas. </t>
  </si>
  <si>
    <t>Lograr una comunicación fluida y eficaz entre la USPEC, sus diferentes dependencias  y los particulares, en relación con los derechos de petición  y conceptos que se presenten y sean competencia de la Oficina Asesora Jurídica.</t>
  </si>
  <si>
    <t>Responder de fondo y en términos de ley las peticiones y conceptos solicitados.</t>
  </si>
  <si>
    <t>Derechos de petición y conceptos  solicitados  /Derechos de petición y conceptos  contestadas</t>
  </si>
  <si>
    <t>Peticiones y conceptos atendidos</t>
  </si>
  <si>
    <t>Se dió respuesta de fondo a las peticiones y conceptos solicitados, quedando pendientes por responder peticiones que requieren información de otras áreas para ser consolidadas.</t>
  </si>
  <si>
    <t>Sensibilizar  a los funcionarios de la USPEC en los lineamientos para la formulación de políticas de prevención del daño antijurídico y directrices generales de defensa, dado que la efectividad de la prevención del daño antijurídico depende  en gran medida  de su construcción conjunta entre las diferentes áreas.</t>
  </si>
  <si>
    <t xml:space="preserve">Actualizar e implemetar las estrategias de la politica  de daño antijuridico
</t>
  </si>
  <si>
    <t xml:space="preserve">Avance del cronograma establecido
</t>
  </si>
  <si>
    <t>Si bien es cierto mediante resolución 1304 de 29/12/2015 se unificaron las disposiciones normativas que desarrollan la política de prevención de daño antijurídico, la  misma requiere una revisión para actualización de normas, teniendo esta actividad como fundamental en el cronograma que se va a desarrollar.</t>
  </si>
  <si>
    <t xml:space="preserve">La resolución  1304 de 29/12/2015 requiere de actualización de las normas allí enunciadas. La sensibilización se desarrollará a partir del 2 trimestre 2017 </t>
  </si>
  <si>
    <t>Elaborar la reglamentación interna del trámite que se debe dar a los derechos de petición en atención a lo ordenado en la ley 1755 de 2015.</t>
  </si>
  <si>
    <t>Documento de reglamerntación adoptado</t>
  </si>
  <si>
    <t>A la fecha se encuentra elaborado el proyecto de resolución de regulación interna de los derechos de petición. El documento se encuentra en control de legalidad.</t>
  </si>
  <si>
    <t>El avance para este trimestre es cero (0%), Presenta la gestión adelantada por la dependencia</t>
  </si>
  <si>
    <t>Gestión Financiera</t>
  </si>
  <si>
    <t>Realizar seguimiento permanente a la ejecución financiera de los contratos vigentes</t>
  </si>
  <si>
    <t>Seguimineto mensual a los contratos vigentes en materia de ejecución presupuestal VS compromisos contractuales</t>
  </si>
  <si>
    <t>N° de contratos analizados/ N° de contratos vigentes</t>
  </si>
  <si>
    <t>Seguimiento financiero a los contratos vigentes</t>
  </si>
  <si>
    <t>Avance primer trimestre: La Dirección de Gestión Contractual, ha desarrollado una seria de actividades que permite respaldar el compromiso estructuración del procedimiento de apoyo a la supervisión de contratos, creación de los formatos que soportan la labor de seguimiento y que se encuentran relacionados en el procedimineto en mención. Distribución de los contratos vigentes entre 7 abogados del Grupo Contractual para inicio de esta labor.
De lo anterior se concluye que si bien son actividades necesarias para poder dar cumplimineto a dicho compromiso, ellas no aportan avance porcentual en la Actividad establecida en el Plan de Acción.</t>
  </si>
  <si>
    <t>La DIGECO, presenta la gestión desarrollada durante el  trimestre. Sin embargo éste no representa avance porcentual</t>
  </si>
  <si>
    <t>Vincular de manera activa a organizaciones nacionales e internacionales a través de gestión interinstitucional, con el fin de proporcionar recursos para el mejoramiento del Sistema Penitenciario y Carcelario</t>
  </si>
  <si>
    <t xml:space="preserve">Promover la búsqueda de recursos financieros y no financieros a través de gestión interinstitucional </t>
  </si>
  <si>
    <t>Estructurar un proyecto de infraestructura penitenciaria y carcelaria con vinculación de capital privado</t>
  </si>
  <si>
    <t xml:space="preserve">Impulsar la estructuración de proyectos de infraestructura penitenciaria y carcelaria con vinculación de capital privado </t>
  </si>
  <si>
    <t>Gestión Interinstitucional</t>
  </si>
  <si>
    <t>Proyecto con vinculación de capital privado, estructurado</t>
  </si>
  <si>
    <t>Proyecto estructurado</t>
  </si>
  <si>
    <t>ACTIVIDAD</t>
  </si>
  <si>
    <t>1 TRIM</t>
  </si>
  <si>
    <t>2 TRIM</t>
  </si>
  <si>
    <t>3 TRIM</t>
  </si>
  <si>
    <t>4 TRIM</t>
  </si>
  <si>
    <t>TOTAL AÑO</t>
  </si>
  <si>
    <t>ACTIVIDADES PROGRAMADAS</t>
  </si>
  <si>
    <t>ACTIVIDADES EJECUTADAS</t>
  </si>
  <si>
    <t>% DE CUMPLIMIENTO ACTIVIDADES REPORTADAS</t>
  </si>
  <si>
    <t>AVANCE PORCENTUAL DEL TRIMESTRE</t>
  </si>
  <si>
    <t>AVANCE PORCENTUAL REPORTADO</t>
  </si>
  <si>
    <t>% CUMPLIMIENTO DEL TRIMESTRE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</si>
</sst>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240A]d&quot; de &quot;mmmm&quot; de &quot;yyyy;@"/>
    <numFmt numFmtId="165" formatCode="dd/mm/yyyy;@"/>
  </numFmts>
  <fonts count="25" x14ac:knownFonts="1">
    <font>
      <sz val="11"/>
      <color theme="1"/>
      <name val="Calibri"/>
      <family val="2"/>
      <scheme val="minor"/>
    </font>
    <font>
      <sz val="11"/>
      <color theme="1"/>
      <name val="Calibri"/>
      <family val="2"/>
      <scheme val="minor"/>
    </font>
    <font>
      <sz val="12"/>
      <color theme="1"/>
      <name val="Arial Narrow"/>
      <family val="2"/>
    </font>
    <font>
      <b/>
      <sz val="22"/>
      <color theme="1"/>
      <name val="Arial Narrow"/>
      <family val="2"/>
    </font>
    <font>
      <sz val="9"/>
      <color theme="1"/>
      <name val="Arial Narrow"/>
      <family val="2"/>
    </font>
    <font>
      <b/>
      <sz val="9"/>
      <color theme="1"/>
      <name val="Arial Narrow"/>
      <family val="2"/>
    </font>
    <font>
      <b/>
      <sz val="7"/>
      <color theme="1"/>
      <name val="Arial Narrow"/>
      <family val="2"/>
    </font>
    <font>
      <sz val="10"/>
      <color rgb="FF000000"/>
      <name val="Arial"/>
      <family val="2"/>
    </font>
    <font>
      <b/>
      <sz val="9"/>
      <color theme="0"/>
      <name val="Arial Narrow"/>
      <family val="2"/>
    </font>
    <font>
      <b/>
      <sz val="7"/>
      <color theme="0"/>
      <name val="Arial Narrow"/>
      <family val="2"/>
    </font>
    <font>
      <b/>
      <sz val="9"/>
      <color theme="3"/>
      <name val="Arial Narrow"/>
      <family val="2"/>
    </font>
    <font>
      <b/>
      <sz val="9"/>
      <color theme="4" tint="-0.249977111117893"/>
      <name val="Arial Narrow"/>
      <family val="2"/>
    </font>
    <font>
      <sz val="11"/>
      <color theme="1"/>
      <name val="Arial Narrow"/>
      <family val="2"/>
    </font>
    <font>
      <sz val="11"/>
      <color rgb="FF000000"/>
      <name val="Arial Narrow"/>
      <family val="2"/>
    </font>
    <font>
      <sz val="10"/>
      <name val="Arial Narrow"/>
      <family val="2"/>
    </font>
    <font>
      <sz val="10"/>
      <color rgb="FFFF0000"/>
      <name val="Arial Narrow"/>
      <family val="2"/>
    </font>
    <font>
      <b/>
      <sz val="11"/>
      <color rgb="FF002060"/>
      <name val="Arial Narrow"/>
      <family val="2"/>
    </font>
    <font>
      <sz val="9"/>
      <color theme="1"/>
      <name val="Arial"/>
      <family val="2"/>
    </font>
    <font>
      <sz val="10"/>
      <color rgb="FF000000"/>
      <name val="Arial Narrow"/>
      <family val="2"/>
    </font>
    <font>
      <sz val="9"/>
      <color rgb="FF000000"/>
      <name val="Arial Narrow"/>
      <family val="2"/>
    </font>
    <font>
      <sz val="10"/>
      <color theme="1"/>
      <name val="Arial Narrow"/>
      <family val="2"/>
    </font>
    <font>
      <sz val="11"/>
      <name val="Arial Narrow"/>
      <family val="2"/>
    </font>
    <font>
      <sz val="12"/>
      <name val="Arial Narrow"/>
      <family val="2"/>
    </font>
    <font>
      <b/>
      <sz val="11"/>
      <color rgb="FF0070C0"/>
      <name val="Calibri"/>
      <family val="2"/>
      <scheme val="minor"/>
    </font>
    <font>
      <b/>
      <sz val="9"/>
      <color rgb="FFFF0000"/>
      <name val="Arial Narrow"/>
      <family val="2"/>
    </font>
  </fonts>
  <fills count="13">
    <fill>
      <patternFill patternType="none"/>
    </fill>
    <fill>
      <patternFill patternType="gray125"/>
    </fill>
    <fill>
      <patternFill patternType="solid">
        <fgColor theme="0"/>
        <bgColor indexed="64"/>
      </patternFill>
    </fill>
    <fill>
      <patternFill patternType="solid">
        <fgColor rgb="FF011F73"/>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7" tint="0.59999389629810485"/>
        <bgColor indexed="64"/>
      </patternFill>
    </fill>
    <fill>
      <patternFill patternType="solid">
        <fgColor theme="8" tint="0.79998168889431442"/>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7" fillId="0" borderId="0"/>
  </cellStyleXfs>
  <cellXfs count="216">
    <xf numFmtId="0" fontId="0" fillId="0" borderId="0" xfId="0"/>
    <xf numFmtId="0" fontId="0" fillId="0" borderId="0" xfId="0" applyAlignment="1">
      <alignment horizontal="center" vertical="center"/>
    </xf>
    <xf numFmtId="0" fontId="2" fillId="2" borderId="4" xfId="0" applyFont="1" applyFill="1" applyBorder="1" applyAlignment="1">
      <alignment horizontal="center" vertical="center"/>
    </xf>
    <xf numFmtId="0" fontId="2"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4" fillId="2" borderId="4" xfId="0" applyFont="1" applyFill="1" applyBorder="1" applyAlignment="1">
      <alignment horizontal="center" vertical="center"/>
    </xf>
    <xf numFmtId="0" fontId="0" fillId="0" borderId="0" xfId="0" applyBorder="1"/>
    <xf numFmtId="0" fontId="5"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0" xfId="0" applyFont="1" applyFill="1" applyBorder="1" applyAlignment="1">
      <alignment horizontal="center" wrapText="1"/>
    </xf>
    <xf numFmtId="0" fontId="4" fillId="2" borderId="0" xfId="0" applyFont="1" applyFill="1" applyBorder="1" applyAlignment="1">
      <alignment vertical="center"/>
    </xf>
    <xf numFmtId="0" fontId="5" fillId="2" borderId="5" xfId="0" applyFont="1" applyFill="1" applyBorder="1" applyAlignment="1">
      <alignment horizontal="center" vertical="center" wrapText="1"/>
    </xf>
    <xf numFmtId="0" fontId="10" fillId="6" borderId="27" xfId="0" applyFont="1" applyFill="1" applyBorder="1" applyAlignment="1">
      <alignment horizontal="center" vertical="center"/>
    </xf>
    <xf numFmtId="0" fontId="8" fillId="3" borderId="28" xfId="2" applyFont="1" applyFill="1" applyBorder="1" applyAlignment="1">
      <alignment horizontal="center" vertical="center" wrapText="1"/>
    </xf>
    <xf numFmtId="0" fontId="10" fillId="6" borderId="29" xfId="0" applyFont="1" applyFill="1" applyBorder="1" applyAlignment="1">
      <alignment horizontal="center" vertical="center"/>
    </xf>
    <xf numFmtId="0" fontId="12" fillId="7" borderId="12" xfId="0" applyFont="1" applyFill="1" applyBorder="1" applyAlignment="1">
      <alignment horizontal="justify" vertical="center" wrapText="1"/>
    </xf>
    <xf numFmtId="0" fontId="12" fillId="7" borderId="12" xfId="0" applyFont="1" applyFill="1" applyBorder="1" applyAlignment="1">
      <alignment horizontal="left" vertical="center" wrapText="1"/>
    </xf>
    <xf numFmtId="165" fontId="13" fillId="7" borderId="12" xfId="0" applyNumberFormat="1" applyFont="1" applyFill="1" applyBorder="1" applyAlignment="1">
      <alignment horizontal="center" vertical="center"/>
    </xf>
    <xf numFmtId="0" fontId="13" fillId="7" borderId="12" xfId="0" applyFont="1" applyFill="1" applyBorder="1" applyAlignment="1">
      <alignment horizontal="center" vertical="center" wrapText="1"/>
    </xf>
    <xf numFmtId="0" fontId="13" fillId="7" borderId="31" xfId="0" applyFont="1" applyFill="1" applyBorder="1" applyAlignment="1">
      <alignment horizontal="center" vertical="center" wrapText="1"/>
    </xf>
    <xf numFmtId="10" fontId="14" fillId="7" borderId="19" xfId="0" applyNumberFormat="1" applyFont="1" applyFill="1" applyBorder="1" applyAlignment="1">
      <alignment horizontal="center" vertical="center"/>
    </xf>
    <xf numFmtId="10" fontId="15" fillId="7" borderId="20" xfId="1" applyNumberFormat="1" applyFont="1" applyFill="1" applyBorder="1" applyAlignment="1">
      <alignment horizontal="center" vertical="center"/>
    </xf>
    <xf numFmtId="10" fontId="14" fillId="7" borderId="21" xfId="0" applyNumberFormat="1" applyFont="1" applyFill="1" applyBorder="1" applyAlignment="1">
      <alignment horizontal="center" vertical="center"/>
    </xf>
    <xf numFmtId="10" fontId="15" fillId="7" borderId="20" xfId="0" applyNumberFormat="1" applyFont="1" applyFill="1" applyBorder="1" applyAlignment="1">
      <alignment horizontal="center" vertical="center"/>
    </xf>
    <xf numFmtId="10" fontId="12" fillId="7" borderId="21" xfId="0" applyNumberFormat="1" applyFont="1" applyFill="1" applyBorder="1" applyAlignment="1">
      <alignment horizontal="center" vertical="center"/>
    </xf>
    <xf numFmtId="10" fontId="16" fillId="7" borderId="20" xfId="0" applyNumberFormat="1" applyFont="1" applyFill="1" applyBorder="1" applyAlignment="1">
      <alignment horizontal="center" vertical="center"/>
    </xf>
    <xf numFmtId="10" fontId="12" fillId="7" borderId="21" xfId="0" applyNumberFormat="1" applyFont="1" applyFill="1" applyBorder="1" applyAlignment="1">
      <alignment vertical="center"/>
    </xf>
    <xf numFmtId="10" fontId="4" fillId="7" borderId="20" xfId="0" applyNumberFormat="1" applyFont="1" applyFill="1" applyBorder="1" applyAlignment="1">
      <alignment horizontal="justify" vertical="top" wrapText="1"/>
    </xf>
    <xf numFmtId="0" fontId="12" fillId="7" borderId="32" xfId="0" applyFont="1" applyFill="1" applyBorder="1" applyAlignment="1">
      <alignment horizontal="justify" vertical="center" wrapText="1"/>
    </xf>
    <xf numFmtId="0" fontId="12" fillId="7" borderId="32" xfId="0" applyFont="1" applyFill="1" applyBorder="1" applyAlignment="1">
      <alignment horizontal="left" vertical="center" wrapText="1"/>
    </xf>
    <xf numFmtId="165" fontId="13" fillId="7" borderId="32" xfId="0" applyNumberFormat="1" applyFont="1" applyFill="1" applyBorder="1" applyAlignment="1">
      <alignment horizontal="center" vertical="center"/>
    </xf>
    <xf numFmtId="0" fontId="13" fillId="7" borderId="32" xfId="0" applyFont="1" applyFill="1" applyBorder="1" applyAlignment="1">
      <alignment horizontal="center" vertical="center" wrapText="1"/>
    </xf>
    <xf numFmtId="3" fontId="13" fillId="7" borderId="32" xfId="0" applyNumberFormat="1" applyFont="1" applyFill="1" applyBorder="1" applyAlignment="1">
      <alignment horizontal="center" vertical="center" wrapText="1"/>
    </xf>
    <xf numFmtId="3" fontId="13" fillId="7" borderId="33" xfId="0" applyNumberFormat="1" applyFont="1" applyFill="1" applyBorder="1" applyAlignment="1">
      <alignment horizontal="center" vertical="center" wrapText="1"/>
    </xf>
    <xf numFmtId="10" fontId="14" fillId="7" borderId="34" xfId="0" applyNumberFormat="1" applyFont="1" applyFill="1" applyBorder="1" applyAlignment="1">
      <alignment horizontal="center" vertical="center"/>
    </xf>
    <xf numFmtId="10" fontId="15" fillId="7" borderId="35" xfId="1" applyNumberFormat="1" applyFont="1" applyFill="1" applyBorder="1" applyAlignment="1">
      <alignment horizontal="center" vertical="center"/>
    </xf>
    <xf numFmtId="10" fontId="14" fillId="7" borderId="36" xfId="0" applyNumberFormat="1" applyFont="1" applyFill="1" applyBorder="1" applyAlignment="1">
      <alignment horizontal="center" vertical="center"/>
    </xf>
    <xf numFmtId="10" fontId="15" fillId="7" borderId="35" xfId="0" applyNumberFormat="1" applyFont="1" applyFill="1" applyBorder="1" applyAlignment="1">
      <alignment horizontal="center" vertical="center"/>
    </xf>
    <xf numFmtId="10" fontId="12" fillId="7" borderId="36" xfId="0" applyNumberFormat="1" applyFont="1" applyFill="1" applyBorder="1" applyAlignment="1">
      <alignment horizontal="center" vertical="center"/>
    </xf>
    <xf numFmtId="10" fontId="16" fillId="7" borderId="35" xfId="0" applyNumberFormat="1" applyFont="1" applyFill="1" applyBorder="1" applyAlignment="1">
      <alignment horizontal="center" vertical="center"/>
    </xf>
    <xf numFmtId="10" fontId="12" fillId="7" borderId="36" xfId="0" applyNumberFormat="1" applyFont="1" applyFill="1" applyBorder="1" applyAlignment="1">
      <alignment vertical="center"/>
    </xf>
    <xf numFmtId="10" fontId="4" fillId="7" borderId="35" xfId="0" applyNumberFormat="1" applyFont="1" applyFill="1" applyBorder="1" applyAlignment="1">
      <alignment horizontal="justify" vertical="top" wrapText="1"/>
    </xf>
    <xf numFmtId="10" fontId="12" fillId="7" borderId="36" xfId="0" applyNumberFormat="1" applyFont="1" applyFill="1" applyBorder="1" applyAlignment="1">
      <alignment vertical="center" wrapText="1"/>
    </xf>
    <xf numFmtId="0" fontId="12" fillId="8" borderId="32" xfId="0" applyFont="1" applyFill="1" applyBorder="1" applyAlignment="1">
      <alignment horizontal="justify" vertical="center" wrapText="1"/>
    </xf>
    <xf numFmtId="0" fontId="12" fillId="8" borderId="32" xfId="0" applyFont="1" applyFill="1" applyBorder="1" applyAlignment="1">
      <alignment horizontal="left" vertical="center" wrapText="1"/>
    </xf>
    <xf numFmtId="14" fontId="12" fillId="8" borderId="32" xfId="0" applyNumberFormat="1" applyFont="1" applyFill="1" applyBorder="1" applyAlignment="1">
      <alignment horizontal="center" vertical="center" wrapText="1"/>
    </xf>
    <xf numFmtId="0" fontId="13" fillId="8" borderId="32" xfId="0" applyFont="1" applyFill="1" applyBorder="1" applyAlignment="1">
      <alignment horizontal="center" vertical="center" wrapText="1"/>
    </xf>
    <xf numFmtId="0" fontId="12" fillId="8" borderId="32" xfId="0" applyFont="1" applyFill="1" applyBorder="1" applyAlignment="1">
      <alignment horizontal="center" vertical="center" wrapText="1"/>
    </xf>
    <xf numFmtId="0" fontId="12" fillId="8" borderId="33" xfId="0" applyFont="1" applyFill="1" applyBorder="1" applyAlignment="1">
      <alignment horizontal="center" vertical="center" wrapText="1"/>
    </xf>
    <xf numFmtId="10" fontId="14" fillId="8" borderId="34" xfId="0" applyNumberFormat="1" applyFont="1" applyFill="1" applyBorder="1" applyAlignment="1">
      <alignment horizontal="center" vertical="center"/>
    </xf>
    <xf numFmtId="10" fontId="15" fillId="8" borderId="35" xfId="1" applyNumberFormat="1" applyFont="1" applyFill="1" applyBorder="1" applyAlignment="1">
      <alignment horizontal="center" vertical="center"/>
    </xf>
    <xf numFmtId="10" fontId="14" fillId="8" borderId="36" xfId="0" applyNumberFormat="1" applyFont="1" applyFill="1" applyBorder="1" applyAlignment="1">
      <alignment horizontal="center" vertical="center"/>
    </xf>
    <xf numFmtId="10" fontId="15" fillId="8" borderId="35" xfId="0" applyNumberFormat="1" applyFont="1" applyFill="1" applyBorder="1" applyAlignment="1">
      <alignment horizontal="center" vertical="center"/>
    </xf>
    <xf numFmtId="10" fontId="14" fillId="8" borderId="36" xfId="1" applyNumberFormat="1" applyFont="1" applyFill="1" applyBorder="1" applyAlignment="1">
      <alignment horizontal="center" vertical="center"/>
    </xf>
    <xf numFmtId="10" fontId="12" fillId="8" borderId="36" xfId="0" applyNumberFormat="1" applyFont="1" applyFill="1" applyBorder="1" applyAlignment="1">
      <alignment horizontal="center" vertical="center"/>
    </xf>
    <xf numFmtId="10" fontId="16" fillId="8" borderId="35" xfId="0" applyNumberFormat="1" applyFont="1" applyFill="1" applyBorder="1" applyAlignment="1">
      <alignment horizontal="center" vertical="center"/>
    </xf>
    <xf numFmtId="10" fontId="12" fillId="8" borderId="36" xfId="0" applyNumberFormat="1" applyFont="1" applyFill="1" applyBorder="1" applyAlignment="1">
      <alignment vertical="center" wrapText="1"/>
    </xf>
    <xf numFmtId="10" fontId="4" fillId="8" borderId="35" xfId="0" applyNumberFormat="1" applyFont="1" applyFill="1" applyBorder="1" applyAlignment="1">
      <alignment horizontal="justify" vertical="top" wrapText="1"/>
    </xf>
    <xf numFmtId="10" fontId="14" fillId="8" borderId="34" xfId="1" applyNumberFormat="1" applyFont="1" applyFill="1" applyBorder="1" applyAlignment="1">
      <alignment horizontal="center" vertical="center"/>
    </xf>
    <xf numFmtId="165" fontId="13" fillId="8" borderId="32" xfId="0" applyNumberFormat="1" applyFont="1" applyFill="1" applyBorder="1" applyAlignment="1">
      <alignment horizontal="center" vertical="center"/>
    </xf>
    <xf numFmtId="165" fontId="12" fillId="8" borderId="32" xfId="0" applyNumberFormat="1" applyFont="1" applyFill="1" applyBorder="1" applyAlignment="1">
      <alignment horizontal="center" vertical="center"/>
    </xf>
    <xf numFmtId="10" fontId="12" fillId="8" borderId="36" xfId="1" applyNumberFormat="1" applyFont="1" applyFill="1" applyBorder="1" applyAlignment="1">
      <alignment horizontal="center" vertical="center"/>
    </xf>
    <xf numFmtId="10" fontId="16" fillId="8" borderId="35" xfId="1" applyNumberFormat="1" applyFont="1" applyFill="1" applyBorder="1" applyAlignment="1">
      <alignment horizontal="center" vertical="center"/>
    </xf>
    <xf numFmtId="10" fontId="17" fillId="8" borderId="35" xfId="0" applyNumberFormat="1" applyFont="1" applyFill="1" applyBorder="1" applyAlignment="1">
      <alignment horizontal="justify" vertical="top" wrapText="1"/>
    </xf>
    <xf numFmtId="3" fontId="12" fillId="8" borderId="33" xfId="0" applyNumberFormat="1" applyFont="1" applyFill="1" applyBorder="1" applyAlignment="1">
      <alignment horizontal="center" vertical="center" wrapText="1"/>
    </xf>
    <xf numFmtId="0" fontId="12" fillId="8" borderId="32" xfId="0" applyFont="1" applyFill="1" applyBorder="1" applyAlignment="1">
      <alignment vertical="center" wrapText="1"/>
    </xf>
    <xf numFmtId="0" fontId="12" fillId="9" borderId="32" xfId="0" applyFont="1" applyFill="1" applyBorder="1" applyAlignment="1">
      <alignment horizontal="left" vertical="center" wrapText="1"/>
    </xf>
    <xf numFmtId="0" fontId="13" fillId="10" borderId="32" xfId="0" applyFont="1" applyFill="1" applyBorder="1" applyAlignment="1">
      <alignment horizontal="left" vertical="center" wrapText="1"/>
    </xf>
    <xf numFmtId="14" fontId="13" fillId="10" borderId="32" xfId="0" applyNumberFormat="1" applyFont="1" applyFill="1" applyBorder="1" applyAlignment="1">
      <alignment horizontal="center" vertical="center" wrapText="1"/>
    </xf>
    <xf numFmtId="0" fontId="13" fillId="10" borderId="32" xfId="0" applyFont="1" applyFill="1" applyBorder="1" applyAlignment="1">
      <alignment horizontal="center" vertical="center" wrapText="1"/>
    </xf>
    <xf numFmtId="0" fontId="13" fillId="10" borderId="33" xfId="0" applyFont="1" applyFill="1" applyBorder="1" applyAlignment="1">
      <alignment horizontal="center" vertical="center" wrapText="1"/>
    </xf>
    <xf numFmtId="10" fontId="18" fillId="10" borderId="34" xfId="1" applyNumberFormat="1" applyFont="1" applyFill="1" applyBorder="1" applyAlignment="1">
      <alignment horizontal="left" vertical="center" wrapText="1"/>
    </xf>
    <xf numFmtId="10" fontId="15" fillId="10" borderId="35" xfId="1" applyNumberFormat="1" applyFont="1" applyFill="1" applyBorder="1" applyAlignment="1">
      <alignment horizontal="left" vertical="center" wrapText="1"/>
    </xf>
    <xf numFmtId="10" fontId="18" fillId="10" borderId="36" xfId="1" applyNumberFormat="1" applyFont="1" applyFill="1" applyBorder="1" applyAlignment="1">
      <alignment horizontal="left" vertical="center" wrapText="1"/>
    </xf>
    <xf numFmtId="10" fontId="13" fillId="10" borderId="36" xfId="1" applyNumberFormat="1" applyFont="1" applyFill="1" applyBorder="1" applyAlignment="1">
      <alignment horizontal="center" vertical="center" wrapText="1"/>
    </xf>
    <xf numFmtId="10" fontId="16" fillId="10" borderId="35" xfId="1" applyNumberFormat="1" applyFont="1" applyFill="1" applyBorder="1" applyAlignment="1">
      <alignment horizontal="center" vertical="center" wrapText="1"/>
    </xf>
    <xf numFmtId="0" fontId="13" fillId="10" borderId="36" xfId="0" applyFont="1" applyFill="1" applyBorder="1" applyAlignment="1">
      <alignment horizontal="left" vertical="center" wrapText="1"/>
    </xf>
    <xf numFmtId="0" fontId="19" fillId="10" borderId="35" xfId="0" applyFont="1" applyFill="1" applyBorder="1" applyAlignment="1">
      <alignment horizontal="left" vertical="center" wrapText="1"/>
    </xf>
    <xf numFmtId="0" fontId="0" fillId="0" borderId="0" xfId="0" applyAlignment="1">
      <alignment horizontal="left" vertical="center"/>
    </xf>
    <xf numFmtId="10" fontId="14" fillId="10" borderId="35" xfId="1" applyNumberFormat="1" applyFont="1" applyFill="1" applyBorder="1" applyAlignment="1">
      <alignment horizontal="left" vertical="center" wrapText="1"/>
    </xf>
    <xf numFmtId="0" fontId="12" fillId="11" borderId="32" xfId="0" applyFont="1" applyFill="1" applyBorder="1" applyAlignment="1">
      <alignment horizontal="justify" vertical="center" wrapText="1"/>
    </xf>
    <xf numFmtId="0" fontId="12" fillId="11" borderId="32" xfId="0" applyFont="1" applyFill="1" applyBorder="1" applyAlignment="1">
      <alignment horizontal="left" vertical="center" wrapText="1"/>
    </xf>
    <xf numFmtId="14" fontId="12" fillId="11" borderId="32" xfId="0" applyNumberFormat="1" applyFont="1" applyFill="1" applyBorder="1" applyAlignment="1">
      <alignment horizontal="center" vertical="center" wrapText="1"/>
    </xf>
    <xf numFmtId="0" fontId="12" fillId="11" borderId="32" xfId="0" applyFont="1" applyFill="1" applyBorder="1" applyAlignment="1">
      <alignment horizontal="center" vertical="center" wrapText="1"/>
    </xf>
    <xf numFmtId="9" fontId="12" fillId="11" borderId="32" xfId="1" applyFont="1" applyFill="1" applyBorder="1" applyAlignment="1">
      <alignment horizontal="center" vertical="center" wrapText="1"/>
    </xf>
    <xf numFmtId="9" fontId="12" fillId="11" borderId="33" xfId="1" applyFont="1" applyFill="1" applyBorder="1" applyAlignment="1">
      <alignment horizontal="center" vertical="center" wrapText="1"/>
    </xf>
    <xf numFmtId="10" fontId="20" fillId="11" borderId="34" xfId="1" applyNumberFormat="1" applyFont="1" applyFill="1" applyBorder="1" applyAlignment="1">
      <alignment horizontal="center" vertical="center" wrapText="1"/>
    </xf>
    <xf numFmtId="10" fontId="15" fillId="11" borderId="35" xfId="1" applyNumberFormat="1" applyFont="1" applyFill="1" applyBorder="1" applyAlignment="1">
      <alignment horizontal="center" vertical="center" wrapText="1"/>
    </xf>
    <xf numFmtId="10" fontId="20" fillId="11" borderId="36" xfId="1" applyNumberFormat="1" applyFont="1" applyFill="1" applyBorder="1" applyAlignment="1">
      <alignment horizontal="center" vertical="center" wrapText="1"/>
    </xf>
    <xf numFmtId="10" fontId="12" fillId="11" borderId="36" xfId="1" applyNumberFormat="1" applyFont="1" applyFill="1" applyBorder="1" applyAlignment="1">
      <alignment horizontal="center" vertical="center" wrapText="1"/>
    </xf>
    <xf numFmtId="10" fontId="16" fillId="11" borderId="35" xfId="1" applyNumberFormat="1" applyFont="1" applyFill="1" applyBorder="1" applyAlignment="1">
      <alignment horizontal="center" vertical="center" wrapText="1"/>
    </xf>
    <xf numFmtId="0" fontId="12" fillId="11" borderId="36" xfId="0" applyFont="1" applyFill="1" applyBorder="1" applyAlignment="1">
      <alignment horizontal="justify" vertical="top" wrapText="1"/>
    </xf>
    <xf numFmtId="0" fontId="4" fillId="11" borderId="35" xfId="0" applyFont="1" applyFill="1" applyBorder="1" applyAlignment="1">
      <alignment horizontal="justify" vertical="top" wrapText="1"/>
    </xf>
    <xf numFmtId="10" fontId="20" fillId="11" borderId="34" xfId="1" applyNumberFormat="1" applyFont="1" applyFill="1" applyBorder="1" applyAlignment="1">
      <alignment vertical="center" wrapText="1"/>
    </xf>
    <xf numFmtId="10" fontId="15" fillId="11" borderId="35" xfId="1" applyNumberFormat="1" applyFont="1" applyFill="1" applyBorder="1" applyAlignment="1">
      <alignment vertical="center" wrapText="1"/>
    </xf>
    <xf numFmtId="10" fontId="20" fillId="11" borderId="36" xfId="1" applyNumberFormat="1" applyFont="1" applyFill="1" applyBorder="1" applyAlignment="1">
      <alignment vertical="center" wrapText="1"/>
    </xf>
    <xf numFmtId="10" fontId="12" fillId="11" borderId="36" xfId="1" applyNumberFormat="1" applyFont="1" applyFill="1" applyBorder="1" applyAlignment="1">
      <alignment vertical="center" wrapText="1"/>
    </xf>
    <xf numFmtId="10" fontId="16" fillId="11" borderId="35" xfId="1" applyNumberFormat="1" applyFont="1" applyFill="1" applyBorder="1" applyAlignment="1">
      <alignment vertical="center" wrapText="1"/>
    </xf>
    <xf numFmtId="0" fontId="12" fillId="11" borderId="33" xfId="0" applyFont="1" applyFill="1" applyBorder="1" applyAlignment="1">
      <alignment horizontal="center" vertical="center" wrapText="1"/>
    </xf>
    <xf numFmtId="0" fontId="12" fillId="11" borderId="17" xfId="0" applyFont="1" applyFill="1" applyBorder="1" applyAlignment="1">
      <alignment horizontal="justify" vertical="center" wrapText="1"/>
    </xf>
    <xf numFmtId="0" fontId="12" fillId="11" borderId="17" xfId="0" applyFont="1" applyFill="1" applyBorder="1" applyAlignment="1">
      <alignment horizontal="left" vertical="center" wrapText="1"/>
    </xf>
    <xf numFmtId="14" fontId="12" fillId="11" borderId="17" xfId="0" applyNumberFormat="1" applyFont="1" applyFill="1" applyBorder="1" applyAlignment="1">
      <alignment horizontal="center" vertical="center" wrapText="1"/>
    </xf>
    <xf numFmtId="0" fontId="12" fillId="11" borderId="17" xfId="0" applyFont="1" applyFill="1" applyBorder="1" applyAlignment="1">
      <alignment horizontal="center" vertical="center" wrapText="1"/>
    </xf>
    <xf numFmtId="0" fontId="12" fillId="11" borderId="18" xfId="0" applyFont="1" applyFill="1" applyBorder="1" applyAlignment="1">
      <alignment horizontal="center" vertical="center" wrapText="1"/>
    </xf>
    <xf numFmtId="10" fontId="20" fillId="11" borderId="37" xfId="1" applyNumberFormat="1" applyFont="1" applyFill="1" applyBorder="1" applyAlignment="1">
      <alignment horizontal="center" vertical="center" wrapText="1"/>
    </xf>
    <xf numFmtId="10" fontId="15" fillId="11" borderId="38" xfId="1" applyNumberFormat="1" applyFont="1" applyFill="1" applyBorder="1" applyAlignment="1">
      <alignment horizontal="center" vertical="center" wrapText="1"/>
    </xf>
    <xf numFmtId="10" fontId="20" fillId="11" borderId="22" xfId="1" applyNumberFormat="1" applyFont="1" applyFill="1" applyBorder="1" applyAlignment="1">
      <alignment horizontal="center" vertical="center" wrapText="1"/>
    </xf>
    <xf numFmtId="0" fontId="12" fillId="11" borderId="22" xfId="0" applyFont="1" applyFill="1" applyBorder="1" applyAlignment="1">
      <alignment horizontal="justify" vertical="center" wrapText="1"/>
    </xf>
    <xf numFmtId="0" fontId="12" fillId="11" borderId="38" xfId="0" applyFont="1" applyFill="1" applyBorder="1" applyAlignment="1">
      <alignment horizontal="justify" vertical="top" wrapText="1"/>
    </xf>
    <xf numFmtId="0" fontId="12" fillId="0" borderId="0" xfId="0" applyFont="1"/>
    <xf numFmtId="0" fontId="12" fillId="11" borderId="22" xfId="0" applyFont="1" applyFill="1" applyBorder="1" applyAlignment="1">
      <alignment horizontal="justify" vertical="top" wrapText="1"/>
    </xf>
    <xf numFmtId="0" fontId="12" fillId="12" borderId="17" xfId="0" applyFont="1" applyFill="1" applyBorder="1" applyAlignment="1">
      <alignment horizontal="justify" vertical="center" wrapText="1"/>
    </xf>
    <xf numFmtId="0" fontId="12" fillId="12" borderId="17" xfId="0" applyFont="1" applyFill="1" applyBorder="1" applyAlignment="1">
      <alignment horizontal="left" vertical="center" wrapText="1"/>
    </xf>
    <xf numFmtId="14" fontId="12" fillId="12" borderId="17" xfId="0" applyNumberFormat="1" applyFont="1" applyFill="1" applyBorder="1" applyAlignment="1">
      <alignment horizontal="center" vertical="center" wrapText="1"/>
    </xf>
    <xf numFmtId="0" fontId="12" fillId="12" borderId="17" xfId="0" applyFont="1" applyFill="1" applyBorder="1" applyAlignment="1">
      <alignment horizontal="center" vertical="center" wrapText="1"/>
    </xf>
    <xf numFmtId="0" fontId="12" fillId="12" borderId="18" xfId="0" applyFont="1" applyFill="1" applyBorder="1" applyAlignment="1">
      <alignment horizontal="center" vertical="center" wrapText="1"/>
    </xf>
    <xf numFmtId="10" fontId="20" fillId="12" borderId="37" xfId="1" applyNumberFormat="1" applyFont="1" applyFill="1" applyBorder="1" applyAlignment="1">
      <alignment horizontal="center" vertical="center" wrapText="1"/>
    </xf>
    <xf numFmtId="10" fontId="15" fillId="12" borderId="38" xfId="1" applyNumberFormat="1" applyFont="1" applyFill="1" applyBorder="1" applyAlignment="1">
      <alignment horizontal="center" vertical="center" wrapText="1"/>
    </xf>
    <xf numFmtId="10" fontId="20" fillId="12" borderId="22" xfId="1" applyNumberFormat="1" applyFont="1" applyFill="1" applyBorder="1" applyAlignment="1">
      <alignment horizontal="center" vertical="center" wrapText="1"/>
    </xf>
    <xf numFmtId="10" fontId="12" fillId="12" borderId="22" xfId="1" applyNumberFormat="1" applyFont="1" applyFill="1" applyBorder="1" applyAlignment="1">
      <alignment horizontal="center" vertical="center" wrapText="1"/>
    </xf>
    <xf numFmtId="10" fontId="16" fillId="12" borderId="38" xfId="1" applyNumberFormat="1" applyFont="1" applyFill="1" applyBorder="1" applyAlignment="1">
      <alignment horizontal="center" vertical="center" wrapText="1"/>
    </xf>
    <xf numFmtId="0" fontId="12" fillId="12" borderId="22" xfId="0" applyFont="1" applyFill="1" applyBorder="1" applyAlignment="1">
      <alignment horizontal="justify" vertical="top" wrapText="1"/>
    </xf>
    <xf numFmtId="0" fontId="12" fillId="12" borderId="38" xfId="0" applyFont="1" applyFill="1" applyBorder="1" applyAlignment="1">
      <alignment horizontal="justify" vertical="top" wrapText="1"/>
    </xf>
    <xf numFmtId="0" fontId="21" fillId="12" borderId="17" xfId="0" applyNumberFormat="1" applyFont="1" applyFill="1" applyBorder="1" applyAlignment="1">
      <alignment horizontal="center" vertical="center" wrapText="1"/>
    </xf>
    <xf numFmtId="0" fontId="21" fillId="12" borderId="18" xfId="0" applyNumberFormat="1" applyFont="1" applyFill="1" applyBorder="1" applyAlignment="1">
      <alignment horizontal="center" vertical="center" wrapText="1"/>
    </xf>
    <xf numFmtId="10" fontId="14" fillId="12" borderId="27" xfId="1" applyNumberFormat="1" applyFont="1" applyFill="1" applyBorder="1" applyAlignment="1">
      <alignment horizontal="center" vertical="center"/>
    </xf>
    <xf numFmtId="10" fontId="15" fillId="12" borderId="39" xfId="1" applyNumberFormat="1" applyFont="1" applyFill="1" applyBorder="1" applyAlignment="1">
      <alignment horizontal="center" vertical="center"/>
    </xf>
    <xf numFmtId="10" fontId="14" fillId="12" borderId="29" xfId="1" applyNumberFormat="1" applyFont="1" applyFill="1" applyBorder="1" applyAlignment="1">
      <alignment horizontal="center" vertical="center"/>
    </xf>
    <xf numFmtId="10" fontId="12" fillId="12" borderId="29" xfId="1" applyNumberFormat="1" applyFont="1" applyFill="1" applyBorder="1" applyAlignment="1">
      <alignment horizontal="center" vertical="center" wrapText="1"/>
    </xf>
    <xf numFmtId="10" fontId="16" fillId="12" borderId="39" xfId="1" applyNumberFormat="1" applyFont="1" applyFill="1" applyBorder="1" applyAlignment="1">
      <alignment horizontal="center" vertical="center" wrapText="1"/>
    </xf>
    <xf numFmtId="0" fontId="12" fillId="12" borderId="22" xfId="0" applyFont="1" applyFill="1" applyBorder="1" applyAlignment="1">
      <alignment vertical="center" wrapText="1"/>
    </xf>
    <xf numFmtId="10" fontId="4" fillId="12" borderId="38" xfId="0" applyNumberFormat="1" applyFont="1" applyFill="1" applyBorder="1" applyAlignment="1">
      <alignment horizontal="justify" vertical="top" wrapText="1"/>
    </xf>
    <xf numFmtId="0" fontId="2" fillId="2" borderId="1" xfId="0" applyFont="1" applyFill="1" applyBorder="1" applyAlignment="1">
      <alignment horizontal="justify" vertical="center" wrapText="1"/>
    </xf>
    <xf numFmtId="0" fontId="2" fillId="2" borderId="2" xfId="0" applyFont="1" applyFill="1" applyBorder="1" applyAlignment="1">
      <alignment horizontal="justify" vertical="top"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justify" vertical="center" wrapText="1"/>
    </xf>
    <xf numFmtId="14" fontId="2" fillId="2" borderId="2" xfId="0" applyNumberFormat="1" applyFont="1" applyFill="1" applyBorder="1" applyAlignment="1">
      <alignment horizontal="justify" vertical="center" wrapText="1"/>
    </xf>
    <xf numFmtId="0" fontId="22" fillId="2" borderId="2" xfId="0" applyNumberFormat="1" applyFont="1" applyFill="1" applyBorder="1" applyAlignment="1">
      <alignment horizontal="center" vertical="center" wrapText="1"/>
    </xf>
    <xf numFmtId="9" fontId="22" fillId="2" borderId="2" xfId="1" applyNumberFormat="1" applyFont="1" applyFill="1" applyBorder="1" applyAlignment="1">
      <alignment horizontal="center" vertical="center"/>
    </xf>
    <xf numFmtId="10" fontId="2" fillId="2" borderId="2" xfId="0" applyNumberFormat="1" applyFont="1" applyFill="1" applyBorder="1" applyAlignment="1">
      <alignment horizontal="center" vertical="center" wrapText="1"/>
    </xf>
    <xf numFmtId="10" fontId="2" fillId="2" borderId="3" xfId="0" applyNumberFormat="1" applyFont="1" applyFill="1" applyBorder="1" applyAlignment="1">
      <alignment horizontal="justify" vertical="top" wrapText="1"/>
    </xf>
    <xf numFmtId="0" fontId="4" fillId="0" borderId="47" xfId="0" applyFont="1" applyBorder="1" applyAlignment="1">
      <alignment horizontal="center"/>
    </xf>
    <xf numFmtId="0" fontId="4" fillId="0" borderId="46" xfId="0" applyFont="1" applyBorder="1" applyAlignment="1">
      <alignment horizontal="center"/>
    </xf>
    <xf numFmtId="0" fontId="4" fillId="0" borderId="45" xfId="0" applyFont="1" applyBorder="1" applyAlignment="1">
      <alignment horizontal="center"/>
    </xf>
    <xf numFmtId="0" fontId="4" fillId="0" borderId="36" xfId="0" applyFont="1" applyBorder="1" applyAlignment="1">
      <alignment horizontal="center"/>
    </xf>
    <xf numFmtId="0" fontId="4" fillId="0" borderId="35" xfId="0" applyFont="1" applyBorder="1" applyAlignment="1">
      <alignment horizontal="center"/>
    </xf>
    <xf numFmtId="0" fontId="4" fillId="0" borderId="34" xfId="0" applyFont="1" applyBorder="1" applyAlignment="1">
      <alignment horizontal="center"/>
    </xf>
    <xf numFmtId="0" fontId="24" fillId="0" borderId="36" xfId="0" applyFont="1" applyBorder="1" applyAlignment="1">
      <alignment horizontal="center"/>
    </xf>
    <xf numFmtId="10" fontId="24" fillId="0" borderId="35" xfId="1" applyNumberFormat="1" applyFont="1" applyBorder="1" applyAlignment="1">
      <alignment horizontal="center"/>
    </xf>
    <xf numFmtId="10" fontId="24" fillId="0" borderId="34" xfId="0" applyNumberFormat="1" applyFont="1" applyBorder="1" applyAlignment="1">
      <alignment horizontal="center"/>
    </xf>
    <xf numFmtId="10" fontId="4" fillId="0" borderId="36" xfId="0" applyNumberFormat="1" applyFont="1" applyBorder="1" applyAlignment="1">
      <alignment horizontal="center"/>
    </xf>
    <xf numFmtId="10" fontId="4" fillId="0" borderId="34" xfId="0" applyNumberFormat="1" applyFont="1" applyBorder="1" applyAlignment="1">
      <alignment horizontal="center"/>
    </xf>
    <xf numFmtId="0" fontId="4" fillId="0" borderId="22" xfId="0" applyFont="1" applyBorder="1" applyAlignment="1">
      <alignment horizontal="center"/>
    </xf>
    <xf numFmtId="10" fontId="4" fillId="0" borderId="38" xfId="0" applyNumberFormat="1" applyFont="1" applyBorder="1" applyAlignment="1">
      <alignment horizontal="center"/>
    </xf>
    <xf numFmtId="0" fontId="4" fillId="0" borderId="37" xfId="0" applyFont="1" applyBorder="1" applyAlignment="1">
      <alignment horizontal="center"/>
    </xf>
    <xf numFmtId="0" fontId="23" fillId="0" borderId="0" xfId="0" applyFont="1" applyBorder="1" applyAlignment="1">
      <alignment horizontal="center"/>
    </xf>
    <xf numFmtId="10" fontId="23" fillId="0" borderId="0" xfId="1" applyNumberFormat="1" applyFont="1" applyBorder="1" applyAlignment="1">
      <alignment horizontal="center"/>
    </xf>
    <xf numFmtId="10" fontId="0" fillId="0" borderId="0" xfId="1" applyNumberFormat="1" applyFont="1"/>
    <xf numFmtId="0" fontId="23" fillId="0" borderId="40" xfId="0" applyFont="1" applyBorder="1" applyAlignment="1">
      <alignment horizontal="center"/>
    </xf>
    <xf numFmtId="0" fontId="23" fillId="0" borderId="41" xfId="0" applyFont="1" applyBorder="1" applyAlignment="1">
      <alignment horizontal="center"/>
    </xf>
    <xf numFmtId="10" fontId="23" fillId="0" borderId="42" xfId="1" applyNumberFormat="1" applyFont="1" applyBorder="1" applyAlignment="1">
      <alignment horizontal="center"/>
    </xf>
    <xf numFmtId="10" fontId="23" fillId="0" borderId="44" xfId="1" applyNumberFormat="1" applyFont="1" applyBorder="1" applyAlignment="1">
      <alignment horizontal="center"/>
    </xf>
    <xf numFmtId="10" fontId="23" fillId="0" borderId="43" xfId="1" applyNumberFormat="1" applyFont="1" applyBorder="1" applyAlignment="1">
      <alignment horizontal="center"/>
    </xf>
    <xf numFmtId="0" fontId="23" fillId="0" borderId="42" xfId="0" applyFont="1" applyBorder="1" applyAlignment="1">
      <alignment horizontal="center"/>
    </xf>
    <xf numFmtId="0" fontId="23" fillId="0" borderId="44" xfId="0" applyFont="1" applyBorder="1" applyAlignment="1">
      <alignment horizontal="center"/>
    </xf>
    <xf numFmtId="0" fontId="0" fillId="0" borderId="45" xfId="0" applyFont="1" applyBorder="1" applyAlignment="1">
      <alignment horizontal="center"/>
    </xf>
    <xf numFmtId="0" fontId="0" fillId="0" borderId="46" xfId="0" applyFont="1" applyBorder="1" applyAlignment="1">
      <alignment horizontal="center"/>
    </xf>
    <xf numFmtId="0" fontId="0" fillId="0" borderId="34" xfId="0" applyFont="1" applyBorder="1" applyAlignment="1">
      <alignment horizontal="center"/>
    </xf>
    <xf numFmtId="0" fontId="0" fillId="0" borderId="35" xfId="0" applyFont="1" applyBorder="1" applyAlignment="1">
      <alignment horizontal="center"/>
    </xf>
    <xf numFmtId="0" fontId="0" fillId="0" borderId="48" xfId="0" applyFont="1" applyBorder="1" applyAlignment="1">
      <alignment horizontal="center"/>
    </xf>
    <xf numFmtId="0" fontId="0" fillId="0" borderId="49" xfId="0" applyFont="1" applyBorder="1" applyAlignment="1">
      <alignment horizontal="center"/>
    </xf>
    <xf numFmtId="0" fontId="0" fillId="0" borderId="37" xfId="0" applyFont="1" applyBorder="1" applyAlignment="1">
      <alignment horizontal="center"/>
    </xf>
    <xf numFmtId="0" fontId="0" fillId="0" borderId="38" xfId="0" applyFont="1" applyBorder="1" applyAlignment="1">
      <alignment horizontal="center"/>
    </xf>
    <xf numFmtId="0" fontId="23" fillId="0" borderId="43" xfId="0" applyFont="1" applyBorder="1" applyAlignment="1">
      <alignment horizontal="center"/>
    </xf>
    <xf numFmtId="0" fontId="8" fillId="5" borderId="21"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8" fillId="3" borderId="22" xfId="2" applyFont="1" applyFill="1" applyBorder="1" applyAlignment="1">
      <alignment horizontal="center" vertical="center" wrapText="1"/>
    </xf>
    <xf numFmtId="0" fontId="8" fillId="3" borderId="30" xfId="2" applyFont="1" applyFill="1" applyBorder="1" applyAlignment="1">
      <alignment horizontal="center" vertical="center" wrapText="1"/>
    </xf>
    <xf numFmtId="0" fontId="8" fillId="3" borderId="17" xfId="2" applyFont="1" applyFill="1" applyBorder="1" applyAlignment="1">
      <alignment horizontal="center" vertical="center" wrapText="1"/>
    </xf>
    <xf numFmtId="0" fontId="8" fillId="3" borderId="25" xfId="2" applyFont="1" applyFill="1" applyBorder="1" applyAlignment="1">
      <alignment horizontal="center" vertical="center" wrapText="1"/>
    </xf>
    <xf numFmtId="0" fontId="8" fillId="3" borderId="18" xfId="2" applyFont="1" applyFill="1" applyBorder="1" applyAlignment="1">
      <alignment horizontal="center" vertical="center" wrapText="1"/>
    </xf>
    <xf numFmtId="0" fontId="8" fillId="3" borderId="26" xfId="2" applyFont="1" applyFill="1" applyBorder="1" applyAlignment="1">
      <alignment horizontal="center" vertical="center" wrapText="1"/>
    </xf>
    <xf numFmtId="0" fontId="8" fillId="5" borderId="19" xfId="0" applyFont="1" applyFill="1" applyBorder="1" applyAlignment="1">
      <alignment horizontal="center" vertical="center" wrapText="1"/>
    </xf>
    <xf numFmtId="164" fontId="10" fillId="4" borderId="12" xfId="0" applyNumberFormat="1" applyFont="1" applyFill="1" applyBorder="1" applyAlignment="1">
      <alignment horizontal="center" vertical="center" wrapText="1"/>
    </xf>
    <xf numFmtId="0" fontId="10" fillId="4" borderId="12" xfId="0" applyFont="1" applyFill="1" applyBorder="1" applyAlignment="1">
      <alignment horizontal="center" vertical="center" wrapText="1"/>
    </xf>
    <xf numFmtId="164" fontId="11" fillId="4" borderId="12" xfId="0" applyNumberFormat="1" applyFont="1" applyFill="1" applyBorder="1" applyAlignment="1">
      <alignment horizontal="center" vertical="center" wrapText="1"/>
    </xf>
    <xf numFmtId="0" fontId="10" fillId="4" borderId="10" xfId="0" applyFont="1" applyFill="1" applyBorder="1" applyAlignment="1">
      <alignment horizontal="center" vertical="center"/>
    </xf>
    <xf numFmtId="0" fontId="10" fillId="4" borderId="12" xfId="0" applyFont="1" applyFill="1" applyBorder="1" applyAlignment="1">
      <alignment horizontal="center" vertical="center"/>
    </xf>
    <xf numFmtId="0" fontId="8" fillId="3" borderId="13" xfId="2" applyFont="1" applyFill="1" applyBorder="1" applyAlignment="1">
      <alignment horizontal="center" vertical="center" wrapText="1"/>
    </xf>
    <xf numFmtId="0" fontId="8" fillId="3" borderId="23" xfId="2" applyFont="1" applyFill="1" applyBorder="1" applyAlignment="1">
      <alignment horizontal="center" vertical="center" wrapText="1"/>
    </xf>
    <xf numFmtId="0" fontId="8" fillId="3" borderId="28" xfId="2"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5" fillId="2" borderId="0" xfId="0" applyFont="1" applyFill="1" applyBorder="1" applyAlignment="1">
      <alignment horizontal="center" wrapText="1"/>
    </xf>
    <xf numFmtId="0" fontId="5" fillId="2" borderId="0" xfId="0"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14" xfId="2" applyFont="1" applyFill="1" applyBorder="1" applyAlignment="1">
      <alignment horizontal="center" vertical="center" wrapText="1"/>
    </xf>
    <xf numFmtId="0" fontId="8" fillId="3" borderId="24"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16" xfId="2" applyFont="1" applyFill="1" applyBorder="1" applyAlignment="1">
      <alignment horizontal="center" vertical="center" wrapText="1"/>
    </xf>
  </cellXfs>
  <cellStyles count="3">
    <cellStyle name="Normal" xfId="0" builtinId="0"/>
    <cellStyle name="Normal 2" xfId="2"/>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244926</xdr:colOff>
      <xdr:row>0</xdr:row>
      <xdr:rowOff>27214</xdr:rowOff>
    </xdr:from>
    <xdr:to>
      <xdr:col>1</xdr:col>
      <xdr:colOff>1401532</xdr:colOff>
      <xdr:row>2</xdr:row>
      <xdr:rowOff>176893</xdr:rowOff>
    </xdr:to>
    <xdr:pic>
      <xdr:nvPicPr>
        <xdr:cNvPr id="2" name="0 Imagen"/>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914" t="17644" r="39840" b="18712"/>
        <a:stretch/>
      </xdr:blipFill>
      <xdr:spPr bwMode="auto">
        <a:xfrm>
          <a:off x="244926" y="27214"/>
          <a:ext cx="2537731" cy="549729"/>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1%20INFORME%20AVANCE%201%20TRIMESTRE%202017%20PLAN%20ACC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Plan Estrategico"/>
      <sheetName val="1,1. Pautas diligenciamiento"/>
      <sheetName val="2. Plan Indicativo"/>
      <sheetName val="2.1 Pautas diligenciamiento "/>
      <sheetName val="3. Plan de Acción"/>
      <sheetName val="1.Plan Estrategico direccion"/>
      <sheetName val="3.1 Pautas diligenciamiento"/>
      <sheetName val="Listas desplegables"/>
      <sheetName val="Hoja1"/>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A52"/>
  <sheetViews>
    <sheetView tabSelected="1" view="pageBreakPreview" zoomScale="90" zoomScaleNormal="90" zoomScaleSheetLayoutView="90" workbookViewId="0">
      <pane xSplit="1" ySplit="8" topLeftCell="C36" activePane="bottomRight" state="frozen"/>
      <selection pane="topRight" activeCell="B1" sqref="B1"/>
      <selection pane="bottomLeft" activeCell="A9" sqref="A9"/>
      <selection pane="bottomRight" activeCell="J37" sqref="J37"/>
    </sheetView>
  </sheetViews>
  <sheetFormatPr baseColWidth="10" defaultRowHeight="15" x14ac:dyDescent="0.25"/>
  <cols>
    <col min="1" max="1" width="20.7109375" customWidth="1"/>
    <col min="2" max="2" width="23.42578125" customWidth="1"/>
    <col min="3" max="3" width="21" customWidth="1"/>
    <col min="4" max="4" width="26.7109375" customWidth="1"/>
    <col min="5" max="5" width="28.28515625" customWidth="1"/>
    <col min="6" max="7" width="12.5703125" customWidth="1"/>
    <col min="8" max="8" width="13.140625" customWidth="1"/>
    <col min="9" max="9" width="13.7109375" customWidth="1"/>
    <col min="10" max="10" width="13.140625" customWidth="1"/>
    <col min="11" max="11" width="33.7109375" customWidth="1"/>
    <col min="12" max="12" width="13.5703125" customWidth="1"/>
    <col min="13" max="20" width="7.28515625" customWidth="1"/>
    <col min="21" max="22" width="8.85546875" customWidth="1"/>
    <col min="23" max="23" width="45.7109375" customWidth="1"/>
    <col min="24" max="24" width="23.5703125" customWidth="1"/>
    <col min="27" max="27" width="11.42578125" style="1"/>
  </cols>
  <sheetData>
    <row r="1" spans="1:24" ht="15.75" customHeight="1" x14ac:dyDescent="0.25">
      <c r="A1" s="192" t="s">
        <v>0</v>
      </c>
      <c r="B1" s="193"/>
      <c r="C1" s="198" t="s">
        <v>1</v>
      </c>
      <c r="D1" s="199"/>
      <c r="E1" s="199"/>
      <c r="F1" s="199"/>
      <c r="G1" s="199"/>
      <c r="H1" s="199"/>
      <c r="I1" s="199"/>
      <c r="J1" s="199"/>
      <c r="K1" s="199"/>
      <c r="L1" s="199"/>
      <c r="M1" s="199"/>
      <c r="N1" s="199"/>
      <c r="O1" s="199"/>
      <c r="P1" s="199"/>
      <c r="Q1" s="199"/>
      <c r="R1" s="199"/>
      <c r="S1" s="199"/>
      <c r="T1" s="199"/>
      <c r="U1" s="199"/>
      <c r="V1" s="199"/>
      <c r="W1" s="199"/>
      <c r="X1" s="200"/>
    </row>
    <row r="2" spans="1:24" ht="15.75" customHeight="1" x14ac:dyDescent="0.25">
      <c r="A2" s="194"/>
      <c r="B2" s="195"/>
      <c r="C2" s="201"/>
      <c r="D2" s="202"/>
      <c r="E2" s="202"/>
      <c r="F2" s="202"/>
      <c r="G2" s="202"/>
      <c r="H2" s="202"/>
      <c r="I2" s="202"/>
      <c r="J2" s="202"/>
      <c r="K2" s="202"/>
      <c r="L2" s="202"/>
      <c r="M2" s="202"/>
      <c r="N2" s="202"/>
      <c r="O2" s="202"/>
      <c r="P2" s="202"/>
      <c r="Q2" s="202"/>
      <c r="R2" s="202"/>
      <c r="S2" s="202"/>
      <c r="T2" s="202"/>
      <c r="U2" s="202"/>
      <c r="V2" s="202"/>
      <c r="W2" s="202"/>
      <c r="X2" s="203"/>
    </row>
    <row r="3" spans="1:24" ht="16.5" customHeight="1" thickBot="1" x14ac:dyDescent="0.3">
      <c r="A3" s="196"/>
      <c r="B3" s="197"/>
      <c r="C3" s="204"/>
      <c r="D3" s="205"/>
      <c r="E3" s="205"/>
      <c r="F3" s="205"/>
      <c r="G3" s="205"/>
      <c r="H3" s="205"/>
      <c r="I3" s="205"/>
      <c r="J3" s="205"/>
      <c r="K3" s="205"/>
      <c r="L3" s="205"/>
      <c r="M3" s="205"/>
      <c r="N3" s="205"/>
      <c r="O3" s="205"/>
      <c r="P3" s="205"/>
      <c r="Q3" s="205"/>
      <c r="R3" s="205"/>
      <c r="S3" s="205"/>
      <c r="T3" s="205"/>
      <c r="U3" s="205"/>
      <c r="V3" s="205"/>
      <c r="W3" s="205"/>
      <c r="X3" s="206"/>
    </row>
    <row r="4" spans="1:24" ht="9" customHeight="1" x14ac:dyDescent="0.25">
      <c r="A4" s="2"/>
      <c r="B4" s="3"/>
      <c r="C4" s="4"/>
      <c r="D4" s="4"/>
      <c r="E4" s="4"/>
      <c r="F4" s="4"/>
      <c r="G4" s="4"/>
      <c r="H4" s="4"/>
      <c r="I4" s="4"/>
      <c r="J4" s="4"/>
      <c r="K4" s="4"/>
      <c r="L4" s="4"/>
      <c r="M4" s="4"/>
      <c r="N4" s="4"/>
      <c r="O4" s="4"/>
      <c r="P4" s="4"/>
      <c r="Q4" s="4"/>
      <c r="R4" s="4"/>
      <c r="S4" s="4"/>
      <c r="T4" s="4"/>
      <c r="U4" s="4"/>
      <c r="V4" s="4"/>
      <c r="W4" s="4"/>
      <c r="X4" s="5"/>
    </row>
    <row r="5" spans="1:24" ht="15.75" customHeight="1" thickBot="1" x14ac:dyDescent="0.3">
      <c r="A5" s="6"/>
      <c r="B5" s="7"/>
      <c r="C5" s="7"/>
      <c r="D5" s="8" t="s">
        <v>2</v>
      </c>
      <c r="E5" s="9"/>
      <c r="F5" s="10"/>
      <c r="G5" s="10"/>
      <c r="H5" s="9"/>
      <c r="I5" s="207" t="s">
        <v>3</v>
      </c>
      <c r="J5" s="207"/>
      <c r="K5" s="207"/>
      <c r="L5" s="207"/>
      <c r="M5" s="11"/>
      <c r="N5" s="11"/>
      <c r="O5" s="11"/>
      <c r="P5" s="11"/>
      <c r="Q5" s="11"/>
      <c r="R5" s="11"/>
      <c r="S5" s="7"/>
      <c r="T5" s="7"/>
      <c r="U5" s="7"/>
      <c r="V5" s="208" t="s">
        <v>4</v>
      </c>
      <c r="W5" s="208"/>
      <c r="X5" s="12">
        <v>2017</v>
      </c>
    </row>
    <row r="6" spans="1:24" ht="27" customHeight="1" thickBot="1" x14ac:dyDescent="0.3">
      <c r="A6" s="209" t="s">
        <v>5</v>
      </c>
      <c r="B6" s="212" t="s">
        <v>6</v>
      </c>
      <c r="C6" s="212" t="s">
        <v>7</v>
      </c>
      <c r="D6" s="214" t="s">
        <v>8</v>
      </c>
      <c r="E6" s="214" t="s">
        <v>9</v>
      </c>
      <c r="F6" s="184" t="s">
        <v>10</v>
      </c>
      <c r="G6" s="184"/>
      <c r="H6" s="185" t="s">
        <v>11</v>
      </c>
      <c r="I6" s="185"/>
      <c r="J6" s="185"/>
      <c r="K6" s="186" t="s">
        <v>12</v>
      </c>
      <c r="L6" s="184"/>
      <c r="M6" s="187" t="s">
        <v>13</v>
      </c>
      <c r="N6" s="187"/>
      <c r="O6" s="187"/>
      <c r="P6" s="187"/>
      <c r="Q6" s="187"/>
      <c r="R6" s="187"/>
      <c r="S6" s="187"/>
      <c r="T6" s="187"/>
      <c r="U6" s="187"/>
      <c r="V6" s="187"/>
      <c r="W6" s="188"/>
      <c r="X6" s="189" t="s">
        <v>14</v>
      </c>
    </row>
    <row r="7" spans="1:24" ht="24.75" customHeight="1" x14ac:dyDescent="0.25">
      <c r="A7" s="210"/>
      <c r="B7" s="213"/>
      <c r="C7" s="213"/>
      <c r="D7" s="215"/>
      <c r="E7" s="215"/>
      <c r="F7" s="179" t="s">
        <v>15</v>
      </c>
      <c r="G7" s="179" t="s">
        <v>16</v>
      </c>
      <c r="H7" s="179" t="s">
        <v>17</v>
      </c>
      <c r="I7" s="179" t="s">
        <v>18</v>
      </c>
      <c r="J7" s="179" t="s">
        <v>19</v>
      </c>
      <c r="K7" s="179" t="s">
        <v>20</v>
      </c>
      <c r="L7" s="181" t="s">
        <v>21</v>
      </c>
      <c r="M7" s="183" t="s">
        <v>22</v>
      </c>
      <c r="N7" s="176"/>
      <c r="O7" s="175" t="s">
        <v>23</v>
      </c>
      <c r="P7" s="176"/>
      <c r="Q7" s="175" t="s">
        <v>24</v>
      </c>
      <c r="R7" s="176"/>
      <c r="S7" s="175" t="s">
        <v>25</v>
      </c>
      <c r="T7" s="176"/>
      <c r="U7" s="175" t="s">
        <v>26</v>
      </c>
      <c r="V7" s="176"/>
      <c r="W7" s="177" t="s">
        <v>27</v>
      </c>
      <c r="X7" s="190"/>
    </row>
    <row r="8" spans="1:24" ht="15.75" thickBot="1" x14ac:dyDescent="0.3">
      <c r="A8" s="211"/>
      <c r="B8" s="180"/>
      <c r="C8" s="180"/>
      <c r="D8" s="182"/>
      <c r="E8" s="182"/>
      <c r="F8" s="180"/>
      <c r="G8" s="180"/>
      <c r="H8" s="180"/>
      <c r="I8" s="180"/>
      <c r="J8" s="180"/>
      <c r="K8" s="180"/>
      <c r="L8" s="182"/>
      <c r="M8" s="13" t="s">
        <v>28</v>
      </c>
      <c r="N8" s="14" t="s">
        <v>29</v>
      </c>
      <c r="O8" s="15" t="s">
        <v>28</v>
      </c>
      <c r="P8" s="14" t="s">
        <v>29</v>
      </c>
      <c r="Q8" s="15" t="s">
        <v>28</v>
      </c>
      <c r="R8" s="14" t="s">
        <v>29</v>
      </c>
      <c r="S8" s="15" t="s">
        <v>28</v>
      </c>
      <c r="T8" s="14" t="s">
        <v>29</v>
      </c>
      <c r="U8" s="15" t="s">
        <v>28</v>
      </c>
      <c r="V8" s="14" t="s">
        <v>29</v>
      </c>
      <c r="W8" s="178"/>
      <c r="X8" s="191"/>
    </row>
    <row r="9" spans="1:24" ht="233.25" customHeight="1" x14ac:dyDescent="0.25">
      <c r="A9" s="16" t="s">
        <v>30</v>
      </c>
      <c r="B9" s="16" t="s">
        <v>31</v>
      </c>
      <c r="C9" s="17" t="s">
        <v>32</v>
      </c>
      <c r="D9" s="17" t="s">
        <v>33</v>
      </c>
      <c r="E9" s="17" t="s">
        <v>34</v>
      </c>
      <c r="F9" s="18">
        <v>42767</v>
      </c>
      <c r="G9" s="18">
        <v>43100</v>
      </c>
      <c r="H9" s="19" t="s">
        <v>35</v>
      </c>
      <c r="I9" s="19" t="s">
        <v>36</v>
      </c>
      <c r="J9" s="19" t="s">
        <v>37</v>
      </c>
      <c r="K9" s="19" t="s">
        <v>38</v>
      </c>
      <c r="L9" s="20" t="s">
        <v>39</v>
      </c>
      <c r="M9" s="21"/>
      <c r="N9" s="22"/>
      <c r="O9" s="23"/>
      <c r="P9" s="24"/>
      <c r="Q9" s="23"/>
      <c r="R9" s="24"/>
      <c r="S9" s="23">
        <v>1</v>
      </c>
      <c r="T9" s="24"/>
      <c r="U9" s="25">
        <f>+M9+O9+Q9+S9</f>
        <v>1</v>
      </c>
      <c r="V9" s="26">
        <f>+T9+R9+P9+N9</f>
        <v>0</v>
      </c>
      <c r="W9" s="27"/>
      <c r="X9" s="28"/>
    </row>
    <row r="10" spans="1:24" ht="133.5" customHeight="1" x14ac:dyDescent="0.25">
      <c r="A10" s="29" t="s">
        <v>30</v>
      </c>
      <c r="B10" s="29" t="s">
        <v>31</v>
      </c>
      <c r="C10" s="30" t="s">
        <v>32</v>
      </c>
      <c r="D10" s="30" t="s">
        <v>40</v>
      </c>
      <c r="E10" s="30" t="s">
        <v>41</v>
      </c>
      <c r="F10" s="31">
        <v>42767</v>
      </c>
      <c r="G10" s="31">
        <v>43100</v>
      </c>
      <c r="H10" s="32" t="s">
        <v>35</v>
      </c>
      <c r="I10" s="32" t="s">
        <v>36</v>
      </c>
      <c r="J10" s="32" t="s">
        <v>37</v>
      </c>
      <c r="K10" s="33" t="s">
        <v>42</v>
      </c>
      <c r="L10" s="34" t="s">
        <v>43</v>
      </c>
      <c r="M10" s="35"/>
      <c r="N10" s="36"/>
      <c r="O10" s="37"/>
      <c r="P10" s="38"/>
      <c r="Q10" s="37"/>
      <c r="R10" s="38"/>
      <c r="S10" s="37">
        <v>1</v>
      </c>
      <c r="T10" s="38"/>
      <c r="U10" s="39">
        <f t="shared" ref="U10:U38" si="0">+M10+O10+Q10+S10</f>
        <v>1</v>
      </c>
      <c r="V10" s="40">
        <f t="shared" ref="V10:V38" si="1">+T10+R10+P10+N10</f>
        <v>0</v>
      </c>
      <c r="W10" s="41"/>
      <c r="X10" s="42"/>
    </row>
    <row r="11" spans="1:24" ht="132.75" customHeight="1" x14ac:dyDescent="0.25">
      <c r="A11" s="29" t="s">
        <v>30</v>
      </c>
      <c r="B11" s="29" t="s">
        <v>31</v>
      </c>
      <c r="C11" s="30" t="s">
        <v>32</v>
      </c>
      <c r="D11" s="30" t="s">
        <v>44</v>
      </c>
      <c r="E11" s="30" t="s">
        <v>45</v>
      </c>
      <c r="F11" s="31">
        <v>42767</v>
      </c>
      <c r="G11" s="31">
        <v>43100</v>
      </c>
      <c r="H11" s="32" t="s">
        <v>35</v>
      </c>
      <c r="I11" s="32" t="s">
        <v>36</v>
      </c>
      <c r="J11" s="32" t="s">
        <v>37</v>
      </c>
      <c r="K11" s="33" t="s">
        <v>46</v>
      </c>
      <c r="L11" s="34" t="s">
        <v>47</v>
      </c>
      <c r="M11" s="35"/>
      <c r="N11" s="36"/>
      <c r="O11" s="37"/>
      <c r="P11" s="38"/>
      <c r="Q11" s="37"/>
      <c r="R11" s="38"/>
      <c r="S11" s="37">
        <v>1</v>
      </c>
      <c r="T11" s="38"/>
      <c r="U11" s="39">
        <f t="shared" si="0"/>
        <v>1</v>
      </c>
      <c r="V11" s="40">
        <f t="shared" si="1"/>
        <v>0</v>
      </c>
      <c r="W11" s="41"/>
      <c r="X11" s="42"/>
    </row>
    <row r="12" spans="1:24" ht="99" customHeight="1" x14ac:dyDescent="0.25">
      <c r="A12" s="29" t="s">
        <v>30</v>
      </c>
      <c r="B12" s="29" t="s">
        <v>48</v>
      </c>
      <c r="C12" s="30" t="s">
        <v>49</v>
      </c>
      <c r="D12" s="30" t="s">
        <v>50</v>
      </c>
      <c r="E12" s="30" t="s">
        <v>51</v>
      </c>
      <c r="F12" s="31">
        <v>42767</v>
      </c>
      <c r="G12" s="31">
        <v>43100</v>
      </c>
      <c r="H12" s="32" t="s">
        <v>52</v>
      </c>
      <c r="I12" s="32" t="s">
        <v>53</v>
      </c>
      <c r="J12" s="32" t="s">
        <v>54</v>
      </c>
      <c r="K12" s="33" t="s">
        <v>55</v>
      </c>
      <c r="L12" s="34" t="s">
        <v>56</v>
      </c>
      <c r="M12" s="35"/>
      <c r="N12" s="36"/>
      <c r="O12" s="37"/>
      <c r="P12" s="38"/>
      <c r="Q12" s="37"/>
      <c r="R12" s="38"/>
      <c r="S12" s="37">
        <v>1</v>
      </c>
      <c r="T12" s="38"/>
      <c r="U12" s="39">
        <f t="shared" si="0"/>
        <v>1</v>
      </c>
      <c r="V12" s="40">
        <f t="shared" si="1"/>
        <v>0</v>
      </c>
      <c r="W12" s="41"/>
      <c r="X12" s="42"/>
    </row>
    <row r="13" spans="1:24" ht="99" customHeight="1" x14ac:dyDescent="0.25">
      <c r="A13" s="29" t="s">
        <v>30</v>
      </c>
      <c r="B13" s="29" t="s">
        <v>48</v>
      </c>
      <c r="C13" s="30" t="s">
        <v>49</v>
      </c>
      <c r="D13" s="30" t="s">
        <v>57</v>
      </c>
      <c r="E13" s="30" t="s">
        <v>51</v>
      </c>
      <c r="F13" s="31">
        <v>42767</v>
      </c>
      <c r="G13" s="31">
        <v>43100</v>
      </c>
      <c r="H13" s="32" t="s">
        <v>52</v>
      </c>
      <c r="I13" s="32" t="s">
        <v>53</v>
      </c>
      <c r="J13" s="32" t="s">
        <v>54</v>
      </c>
      <c r="K13" s="33" t="s">
        <v>55</v>
      </c>
      <c r="L13" s="34" t="s">
        <v>58</v>
      </c>
      <c r="M13" s="35"/>
      <c r="N13" s="36"/>
      <c r="O13" s="37"/>
      <c r="P13" s="38"/>
      <c r="Q13" s="37"/>
      <c r="R13" s="38"/>
      <c r="S13" s="37">
        <v>1</v>
      </c>
      <c r="T13" s="38"/>
      <c r="U13" s="39">
        <f t="shared" si="0"/>
        <v>1</v>
      </c>
      <c r="V13" s="40">
        <f t="shared" si="1"/>
        <v>0</v>
      </c>
      <c r="W13" s="41"/>
      <c r="X13" s="42"/>
    </row>
    <row r="14" spans="1:24" ht="100.5" customHeight="1" x14ac:dyDescent="0.25">
      <c r="A14" s="29" t="s">
        <v>30</v>
      </c>
      <c r="B14" s="29" t="s">
        <v>48</v>
      </c>
      <c r="C14" s="30" t="s">
        <v>49</v>
      </c>
      <c r="D14" s="30" t="s">
        <v>59</v>
      </c>
      <c r="E14" s="30" t="s">
        <v>51</v>
      </c>
      <c r="F14" s="31">
        <v>42767</v>
      </c>
      <c r="G14" s="31">
        <v>43100</v>
      </c>
      <c r="H14" s="32" t="s">
        <v>52</v>
      </c>
      <c r="I14" s="32" t="s">
        <v>53</v>
      </c>
      <c r="J14" s="32" t="s">
        <v>54</v>
      </c>
      <c r="K14" s="33" t="s">
        <v>55</v>
      </c>
      <c r="L14" s="34" t="s">
        <v>60</v>
      </c>
      <c r="M14" s="35"/>
      <c r="N14" s="36"/>
      <c r="O14" s="37"/>
      <c r="P14" s="38"/>
      <c r="Q14" s="37"/>
      <c r="R14" s="38"/>
      <c r="S14" s="37">
        <v>1</v>
      </c>
      <c r="T14" s="38"/>
      <c r="U14" s="39">
        <f t="shared" si="0"/>
        <v>1</v>
      </c>
      <c r="V14" s="40">
        <f t="shared" si="1"/>
        <v>0</v>
      </c>
      <c r="W14" s="41"/>
      <c r="X14" s="42"/>
    </row>
    <row r="15" spans="1:24" ht="100.5" customHeight="1" x14ac:dyDescent="0.25">
      <c r="A15" s="29" t="s">
        <v>30</v>
      </c>
      <c r="B15" s="29" t="s">
        <v>48</v>
      </c>
      <c r="C15" s="30" t="s">
        <v>49</v>
      </c>
      <c r="D15" s="30" t="s">
        <v>61</v>
      </c>
      <c r="E15" s="30" t="s">
        <v>51</v>
      </c>
      <c r="F15" s="31">
        <v>42767</v>
      </c>
      <c r="G15" s="31">
        <v>43100</v>
      </c>
      <c r="H15" s="32" t="s">
        <v>52</v>
      </c>
      <c r="I15" s="32" t="s">
        <v>53</v>
      </c>
      <c r="J15" s="32" t="s">
        <v>54</v>
      </c>
      <c r="K15" s="33" t="s">
        <v>55</v>
      </c>
      <c r="L15" s="34" t="s">
        <v>62</v>
      </c>
      <c r="M15" s="35"/>
      <c r="N15" s="36"/>
      <c r="O15" s="37"/>
      <c r="P15" s="38"/>
      <c r="Q15" s="37"/>
      <c r="R15" s="38"/>
      <c r="S15" s="37">
        <v>1</v>
      </c>
      <c r="T15" s="38"/>
      <c r="U15" s="39">
        <f t="shared" si="0"/>
        <v>1</v>
      </c>
      <c r="V15" s="40">
        <f t="shared" si="1"/>
        <v>0</v>
      </c>
      <c r="W15" s="41"/>
      <c r="X15" s="42"/>
    </row>
    <row r="16" spans="1:24" ht="100.5" customHeight="1" x14ac:dyDescent="0.25">
      <c r="A16" s="29" t="s">
        <v>30</v>
      </c>
      <c r="B16" s="29" t="s">
        <v>48</v>
      </c>
      <c r="C16" s="30" t="s">
        <v>49</v>
      </c>
      <c r="D16" s="30" t="s">
        <v>63</v>
      </c>
      <c r="E16" s="30" t="s">
        <v>64</v>
      </c>
      <c r="F16" s="31">
        <v>42767</v>
      </c>
      <c r="G16" s="31">
        <v>43100</v>
      </c>
      <c r="H16" s="32" t="s">
        <v>52</v>
      </c>
      <c r="I16" s="32" t="s">
        <v>53</v>
      </c>
      <c r="J16" s="32" t="s">
        <v>54</v>
      </c>
      <c r="K16" s="33" t="s">
        <v>65</v>
      </c>
      <c r="L16" s="34" t="s">
        <v>66</v>
      </c>
      <c r="M16" s="35">
        <v>0.25</v>
      </c>
      <c r="N16" s="36">
        <v>0.18770000000000001</v>
      </c>
      <c r="O16" s="37">
        <v>0.25</v>
      </c>
      <c r="P16" s="38"/>
      <c r="Q16" s="37">
        <v>0.25</v>
      </c>
      <c r="R16" s="38"/>
      <c r="S16" s="37">
        <v>0.25</v>
      </c>
      <c r="T16" s="38"/>
      <c r="U16" s="39">
        <f t="shared" si="0"/>
        <v>1</v>
      </c>
      <c r="V16" s="40">
        <f t="shared" si="1"/>
        <v>0.18770000000000001</v>
      </c>
      <c r="W16" s="43" t="s">
        <v>67</v>
      </c>
      <c r="X16" s="42"/>
    </row>
    <row r="17" spans="1:27" ht="159.75" customHeight="1" x14ac:dyDescent="0.25">
      <c r="A17" s="29" t="s">
        <v>30</v>
      </c>
      <c r="B17" s="29" t="s">
        <v>48</v>
      </c>
      <c r="C17" s="30" t="s">
        <v>49</v>
      </c>
      <c r="D17" s="30" t="s">
        <v>68</v>
      </c>
      <c r="E17" s="30" t="s">
        <v>69</v>
      </c>
      <c r="F17" s="31">
        <v>42767</v>
      </c>
      <c r="G17" s="31">
        <v>43100</v>
      </c>
      <c r="H17" s="32" t="s">
        <v>52</v>
      </c>
      <c r="I17" s="32" t="s">
        <v>53</v>
      </c>
      <c r="J17" s="32" t="s">
        <v>54</v>
      </c>
      <c r="K17" s="33" t="s">
        <v>70</v>
      </c>
      <c r="L17" s="34" t="s">
        <v>71</v>
      </c>
      <c r="M17" s="35">
        <v>0.25</v>
      </c>
      <c r="N17" s="36">
        <v>0.16669999999999999</v>
      </c>
      <c r="O17" s="37">
        <v>0.25</v>
      </c>
      <c r="P17" s="38"/>
      <c r="Q17" s="37">
        <v>0.25</v>
      </c>
      <c r="R17" s="38"/>
      <c r="S17" s="37">
        <v>0.25</v>
      </c>
      <c r="T17" s="38"/>
      <c r="U17" s="39">
        <f t="shared" si="0"/>
        <v>1</v>
      </c>
      <c r="V17" s="40">
        <f t="shared" si="1"/>
        <v>0.16669999999999999</v>
      </c>
      <c r="W17" s="43" t="s">
        <v>72</v>
      </c>
      <c r="X17" s="42"/>
    </row>
    <row r="18" spans="1:27" ht="103.5" customHeight="1" x14ac:dyDescent="0.25">
      <c r="A18" s="29" t="s">
        <v>30</v>
      </c>
      <c r="B18" s="29" t="s">
        <v>48</v>
      </c>
      <c r="C18" s="30" t="s">
        <v>49</v>
      </c>
      <c r="D18" s="30" t="s">
        <v>73</v>
      </c>
      <c r="E18" s="30" t="s">
        <v>74</v>
      </c>
      <c r="F18" s="31">
        <v>42767</v>
      </c>
      <c r="G18" s="31">
        <v>43100</v>
      </c>
      <c r="H18" s="32" t="s">
        <v>52</v>
      </c>
      <c r="I18" s="32" t="s">
        <v>53</v>
      </c>
      <c r="J18" s="32" t="s">
        <v>54</v>
      </c>
      <c r="K18" s="33" t="s">
        <v>75</v>
      </c>
      <c r="L18" s="34" t="s">
        <v>76</v>
      </c>
      <c r="M18" s="35">
        <v>0.25</v>
      </c>
      <c r="N18" s="36">
        <v>0.16669999999999999</v>
      </c>
      <c r="O18" s="37">
        <v>0.25</v>
      </c>
      <c r="P18" s="38"/>
      <c r="Q18" s="37">
        <v>0.25</v>
      </c>
      <c r="R18" s="38"/>
      <c r="S18" s="37">
        <v>0.25</v>
      </c>
      <c r="T18" s="38"/>
      <c r="U18" s="39">
        <f t="shared" si="0"/>
        <v>1</v>
      </c>
      <c r="V18" s="40">
        <f t="shared" si="1"/>
        <v>0.16669999999999999</v>
      </c>
      <c r="W18" s="43" t="s">
        <v>77</v>
      </c>
      <c r="X18" s="42"/>
    </row>
    <row r="19" spans="1:27" ht="140.25" customHeight="1" x14ac:dyDescent="0.25">
      <c r="A19" s="29" t="s">
        <v>30</v>
      </c>
      <c r="B19" s="29" t="s">
        <v>78</v>
      </c>
      <c r="C19" s="30" t="s">
        <v>79</v>
      </c>
      <c r="D19" s="30" t="s">
        <v>80</v>
      </c>
      <c r="E19" s="30" t="s">
        <v>81</v>
      </c>
      <c r="F19" s="31">
        <v>42737</v>
      </c>
      <c r="G19" s="31">
        <v>43100</v>
      </c>
      <c r="H19" s="32" t="s">
        <v>82</v>
      </c>
      <c r="I19" s="32" t="s">
        <v>83</v>
      </c>
      <c r="J19" s="32" t="s">
        <v>84</v>
      </c>
      <c r="K19" s="33" t="s">
        <v>85</v>
      </c>
      <c r="L19" s="34" t="s">
        <v>86</v>
      </c>
      <c r="M19" s="35"/>
      <c r="N19" s="36"/>
      <c r="O19" s="37"/>
      <c r="P19" s="38"/>
      <c r="Q19" s="37"/>
      <c r="R19" s="38"/>
      <c r="S19" s="37">
        <v>1</v>
      </c>
      <c r="T19" s="38"/>
      <c r="U19" s="39">
        <f t="shared" si="0"/>
        <v>1</v>
      </c>
      <c r="V19" s="40">
        <f t="shared" si="1"/>
        <v>0</v>
      </c>
      <c r="W19" s="41"/>
      <c r="X19" s="42"/>
    </row>
    <row r="20" spans="1:27" ht="101.25" customHeight="1" x14ac:dyDescent="0.25">
      <c r="A20" s="44" t="s">
        <v>87</v>
      </c>
      <c r="B20" s="44" t="s">
        <v>88</v>
      </c>
      <c r="C20" s="45" t="s">
        <v>89</v>
      </c>
      <c r="D20" s="45" t="s">
        <v>90</v>
      </c>
      <c r="E20" s="45" t="s">
        <v>91</v>
      </c>
      <c r="F20" s="46">
        <v>42737</v>
      </c>
      <c r="G20" s="46">
        <v>43100</v>
      </c>
      <c r="H20" s="47" t="s">
        <v>92</v>
      </c>
      <c r="I20" s="47" t="s">
        <v>93</v>
      </c>
      <c r="J20" s="47" t="s">
        <v>94</v>
      </c>
      <c r="K20" s="48" t="s">
        <v>95</v>
      </c>
      <c r="L20" s="49" t="s">
        <v>96</v>
      </c>
      <c r="M20" s="50">
        <v>0.25</v>
      </c>
      <c r="N20" s="51"/>
      <c r="O20" s="52">
        <v>0.25</v>
      </c>
      <c r="P20" s="53"/>
      <c r="Q20" s="52">
        <v>0.25</v>
      </c>
      <c r="R20" s="53"/>
      <c r="S20" s="54">
        <v>0.25</v>
      </c>
      <c r="T20" s="53"/>
      <c r="U20" s="55">
        <f t="shared" si="0"/>
        <v>1</v>
      </c>
      <c r="V20" s="56">
        <f t="shared" si="1"/>
        <v>0</v>
      </c>
      <c r="W20" s="57" t="s">
        <v>97</v>
      </c>
      <c r="X20" s="58"/>
    </row>
    <row r="21" spans="1:27" ht="101.25" customHeight="1" x14ac:dyDescent="0.25">
      <c r="A21" s="44" t="s">
        <v>87</v>
      </c>
      <c r="B21" s="44" t="s">
        <v>88</v>
      </c>
      <c r="C21" s="45" t="s">
        <v>89</v>
      </c>
      <c r="D21" s="45" t="s">
        <v>98</v>
      </c>
      <c r="E21" s="45" t="s">
        <v>99</v>
      </c>
      <c r="F21" s="46">
        <v>42737</v>
      </c>
      <c r="G21" s="46">
        <v>43100</v>
      </c>
      <c r="H21" s="47" t="s">
        <v>100</v>
      </c>
      <c r="I21" s="47" t="s">
        <v>101</v>
      </c>
      <c r="J21" s="47" t="s">
        <v>94</v>
      </c>
      <c r="K21" s="48" t="s">
        <v>102</v>
      </c>
      <c r="L21" s="49" t="s">
        <v>103</v>
      </c>
      <c r="M21" s="59">
        <v>0.25</v>
      </c>
      <c r="N21" s="51">
        <v>0.25</v>
      </c>
      <c r="O21" s="54">
        <v>0.25</v>
      </c>
      <c r="P21" s="51"/>
      <c r="Q21" s="54">
        <v>0.25</v>
      </c>
      <c r="R21" s="51"/>
      <c r="S21" s="54">
        <v>0.25</v>
      </c>
      <c r="T21" s="51"/>
      <c r="U21" s="55">
        <f t="shared" si="0"/>
        <v>1</v>
      </c>
      <c r="V21" s="56">
        <f t="shared" si="1"/>
        <v>0.25</v>
      </c>
      <c r="W21" s="57" t="s">
        <v>104</v>
      </c>
      <c r="X21" s="58"/>
    </row>
    <row r="22" spans="1:27" ht="177" customHeight="1" x14ac:dyDescent="0.25">
      <c r="A22" s="44" t="s">
        <v>87</v>
      </c>
      <c r="B22" s="44" t="s">
        <v>88</v>
      </c>
      <c r="C22" s="45" t="s">
        <v>105</v>
      </c>
      <c r="D22" s="45" t="s">
        <v>106</v>
      </c>
      <c r="E22" s="45" t="s">
        <v>107</v>
      </c>
      <c r="F22" s="60">
        <v>42737</v>
      </c>
      <c r="G22" s="60">
        <v>43100</v>
      </c>
      <c r="H22" s="47" t="s">
        <v>108</v>
      </c>
      <c r="I22" s="48" t="s">
        <v>109</v>
      </c>
      <c r="J22" s="47" t="s">
        <v>84</v>
      </c>
      <c r="K22" s="48" t="s">
        <v>110</v>
      </c>
      <c r="L22" s="49" t="s">
        <v>111</v>
      </c>
      <c r="M22" s="59">
        <v>0.25</v>
      </c>
      <c r="N22" s="51">
        <v>0.15</v>
      </c>
      <c r="O22" s="54">
        <v>0.25</v>
      </c>
      <c r="P22" s="51"/>
      <c r="Q22" s="54">
        <v>0.25</v>
      </c>
      <c r="R22" s="51"/>
      <c r="S22" s="54">
        <v>0.25</v>
      </c>
      <c r="T22" s="51"/>
      <c r="U22" s="55">
        <f t="shared" si="0"/>
        <v>1</v>
      </c>
      <c r="V22" s="56">
        <f t="shared" si="1"/>
        <v>0.15</v>
      </c>
      <c r="W22" s="57" t="s">
        <v>112</v>
      </c>
      <c r="X22" s="58"/>
    </row>
    <row r="23" spans="1:27" ht="101.25" customHeight="1" x14ac:dyDescent="0.25">
      <c r="A23" s="44" t="s">
        <v>87</v>
      </c>
      <c r="B23" s="44" t="s">
        <v>88</v>
      </c>
      <c r="C23" s="44" t="s">
        <v>113</v>
      </c>
      <c r="D23" s="45" t="s">
        <v>114</v>
      </c>
      <c r="E23" s="45" t="s">
        <v>115</v>
      </c>
      <c r="F23" s="61">
        <v>42737</v>
      </c>
      <c r="G23" s="61">
        <v>43100</v>
      </c>
      <c r="H23" s="47" t="s">
        <v>116</v>
      </c>
      <c r="I23" s="48" t="s">
        <v>117</v>
      </c>
      <c r="J23" s="48" t="s">
        <v>118</v>
      </c>
      <c r="K23" s="48" t="s">
        <v>119</v>
      </c>
      <c r="L23" s="49" t="s">
        <v>120</v>
      </c>
      <c r="M23" s="59">
        <v>0.25</v>
      </c>
      <c r="N23" s="51">
        <v>0.2</v>
      </c>
      <c r="O23" s="54">
        <v>0.25</v>
      </c>
      <c r="P23" s="51"/>
      <c r="Q23" s="54">
        <v>0.25</v>
      </c>
      <c r="R23" s="51"/>
      <c r="S23" s="54">
        <v>0.25</v>
      </c>
      <c r="T23" s="51"/>
      <c r="U23" s="62">
        <f>+M23+O23+Q23+S23</f>
        <v>1</v>
      </c>
      <c r="V23" s="63">
        <f>+T23+R23+P23+N23</f>
        <v>0.2</v>
      </c>
      <c r="W23" s="57" t="s">
        <v>121</v>
      </c>
      <c r="X23" s="64"/>
    </row>
    <row r="24" spans="1:27" ht="125.25" customHeight="1" x14ac:dyDescent="0.25">
      <c r="A24" s="44" t="s">
        <v>87</v>
      </c>
      <c r="B24" s="44" t="s">
        <v>88</v>
      </c>
      <c r="C24" s="45" t="s">
        <v>89</v>
      </c>
      <c r="D24" s="45" t="s">
        <v>122</v>
      </c>
      <c r="E24" s="45" t="s">
        <v>123</v>
      </c>
      <c r="F24" s="61">
        <v>42737</v>
      </c>
      <c r="G24" s="61">
        <v>43100</v>
      </c>
      <c r="H24" s="47" t="s">
        <v>124</v>
      </c>
      <c r="I24" s="48" t="s">
        <v>125</v>
      </c>
      <c r="J24" s="48" t="s">
        <v>94</v>
      </c>
      <c r="K24" s="48" t="s">
        <v>126</v>
      </c>
      <c r="L24" s="65" t="s">
        <v>127</v>
      </c>
      <c r="M24" s="59">
        <v>0.25</v>
      </c>
      <c r="N24" s="51">
        <v>0.23250000000000001</v>
      </c>
      <c r="O24" s="54">
        <v>0.25</v>
      </c>
      <c r="P24" s="51"/>
      <c r="Q24" s="54">
        <v>0.25</v>
      </c>
      <c r="R24" s="51"/>
      <c r="S24" s="54">
        <v>0.25</v>
      </c>
      <c r="T24" s="51"/>
      <c r="U24" s="62">
        <f>+M24+O24+Q24+S24</f>
        <v>1</v>
      </c>
      <c r="V24" s="63">
        <f>+T24+R24+P24+N24</f>
        <v>0.23250000000000001</v>
      </c>
      <c r="W24" s="57" t="s">
        <v>128</v>
      </c>
      <c r="X24" s="64"/>
    </row>
    <row r="25" spans="1:27" ht="204" customHeight="1" x14ac:dyDescent="0.25">
      <c r="A25" s="44" t="s">
        <v>87</v>
      </c>
      <c r="B25" s="44" t="s">
        <v>88</v>
      </c>
      <c r="C25" s="45" t="s">
        <v>89</v>
      </c>
      <c r="D25" s="66" t="s">
        <v>129</v>
      </c>
      <c r="E25" s="45" t="s">
        <v>130</v>
      </c>
      <c r="F25" s="61">
        <v>42737</v>
      </c>
      <c r="G25" s="61">
        <v>43100</v>
      </c>
      <c r="H25" s="47" t="s">
        <v>124</v>
      </c>
      <c r="I25" s="48" t="s">
        <v>125</v>
      </c>
      <c r="J25" s="48" t="s">
        <v>94</v>
      </c>
      <c r="K25" s="48" t="s">
        <v>131</v>
      </c>
      <c r="L25" s="65" t="s">
        <v>132</v>
      </c>
      <c r="M25" s="59">
        <v>0.25</v>
      </c>
      <c r="N25" s="51">
        <v>0.25</v>
      </c>
      <c r="O25" s="54">
        <v>0.25</v>
      </c>
      <c r="P25" s="51"/>
      <c r="Q25" s="54">
        <v>0.25</v>
      </c>
      <c r="R25" s="51"/>
      <c r="S25" s="54">
        <v>0.25</v>
      </c>
      <c r="T25" s="51"/>
      <c r="U25" s="62">
        <f>+M25+O25+Q25+S25</f>
        <v>1</v>
      </c>
      <c r="V25" s="63">
        <f>+T25+R25+P25+N25</f>
        <v>0.25</v>
      </c>
      <c r="W25" s="57" t="s">
        <v>133</v>
      </c>
      <c r="X25" s="64"/>
    </row>
    <row r="26" spans="1:27" s="79" customFormat="1" ht="321" customHeight="1" x14ac:dyDescent="0.25">
      <c r="A26" s="67" t="s">
        <v>134</v>
      </c>
      <c r="B26" s="67" t="s">
        <v>135</v>
      </c>
      <c r="C26" s="68" t="s">
        <v>136</v>
      </c>
      <c r="D26" s="68" t="s">
        <v>137</v>
      </c>
      <c r="E26" s="68" t="s">
        <v>138</v>
      </c>
      <c r="F26" s="69">
        <v>42737</v>
      </c>
      <c r="G26" s="69">
        <v>43100</v>
      </c>
      <c r="H26" s="68" t="s">
        <v>134</v>
      </c>
      <c r="I26" s="68" t="s">
        <v>117</v>
      </c>
      <c r="J26" s="68" t="s">
        <v>118</v>
      </c>
      <c r="K26" s="70" t="s">
        <v>139</v>
      </c>
      <c r="L26" s="71" t="s">
        <v>140</v>
      </c>
      <c r="M26" s="72">
        <v>0.25</v>
      </c>
      <c r="N26" s="73">
        <v>0.23</v>
      </c>
      <c r="O26" s="74">
        <v>0.25</v>
      </c>
      <c r="P26" s="73"/>
      <c r="Q26" s="74">
        <v>0.25</v>
      </c>
      <c r="R26" s="73"/>
      <c r="S26" s="74">
        <v>0.25</v>
      </c>
      <c r="T26" s="73"/>
      <c r="U26" s="75">
        <f t="shared" si="0"/>
        <v>1</v>
      </c>
      <c r="V26" s="76">
        <f t="shared" si="1"/>
        <v>0.23</v>
      </c>
      <c r="W26" s="77" t="s">
        <v>141</v>
      </c>
      <c r="X26" s="78"/>
      <c r="AA26" s="1"/>
    </row>
    <row r="27" spans="1:27" s="79" customFormat="1" ht="232.5" customHeight="1" x14ac:dyDescent="0.25">
      <c r="A27" s="67" t="s">
        <v>134</v>
      </c>
      <c r="B27" s="67" t="s">
        <v>135</v>
      </c>
      <c r="C27" s="67" t="s">
        <v>136</v>
      </c>
      <c r="D27" s="67" t="s">
        <v>142</v>
      </c>
      <c r="E27" s="67" t="s">
        <v>143</v>
      </c>
      <c r="F27" s="69">
        <v>42737</v>
      </c>
      <c r="G27" s="69">
        <v>43100</v>
      </c>
      <c r="H27" s="68" t="s">
        <v>134</v>
      </c>
      <c r="I27" s="68" t="s">
        <v>117</v>
      </c>
      <c r="J27" s="68" t="s">
        <v>118</v>
      </c>
      <c r="K27" s="70" t="s">
        <v>144</v>
      </c>
      <c r="L27" s="71" t="s">
        <v>145</v>
      </c>
      <c r="M27" s="72"/>
      <c r="N27" s="73">
        <v>0.17</v>
      </c>
      <c r="O27" s="74"/>
      <c r="P27" s="73"/>
      <c r="Q27" s="74"/>
      <c r="R27" s="73"/>
      <c r="S27" s="80">
        <v>1</v>
      </c>
      <c r="T27" s="73"/>
      <c r="U27" s="75">
        <f t="shared" si="0"/>
        <v>1</v>
      </c>
      <c r="V27" s="76">
        <f t="shared" si="1"/>
        <v>0.17</v>
      </c>
      <c r="W27" s="77" t="s">
        <v>146</v>
      </c>
      <c r="X27" s="77" t="s">
        <v>147</v>
      </c>
      <c r="AA27" s="1"/>
    </row>
    <row r="28" spans="1:27" ht="143.25" customHeight="1" x14ac:dyDescent="0.25">
      <c r="A28" s="81" t="s">
        <v>148</v>
      </c>
      <c r="B28" s="81" t="s">
        <v>149</v>
      </c>
      <c r="C28" s="82" t="s">
        <v>150</v>
      </c>
      <c r="D28" s="82" t="s">
        <v>151</v>
      </c>
      <c r="E28" s="82" t="s">
        <v>152</v>
      </c>
      <c r="F28" s="83">
        <v>42856</v>
      </c>
      <c r="G28" s="83">
        <v>43100</v>
      </c>
      <c r="H28" s="81" t="s">
        <v>153</v>
      </c>
      <c r="I28" s="84" t="s">
        <v>154</v>
      </c>
      <c r="J28" s="84" t="s">
        <v>94</v>
      </c>
      <c r="K28" s="85" t="s">
        <v>155</v>
      </c>
      <c r="L28" s="86" t="s">
        <v>156</v>
      </c>
      <c r="M28" s="87"/>
      <c r="N28" s="88"/>
      <c r="O28" s="89"/>
      <c r="P28" s="88"/>
      <c r="Q28" s="89">
        <v>0.5</v>
      </c>
      <c r="R28" s="88"/>
      <c r="S28" s="89">
        <v>0.5</v>
      </c>
      <c r="T28" s="88"/>
      <c r="U28" s="90">
        <f t="shared" si="0"/>
        <v>1</v>
      </c>
      <c r="V28" s="91">
        <f t="shared" si="1"/>
        <v>0</v>
      </c>
      <c r="W28" s="92"/>
      <c r="X28" s="93"/>
    </row>
    <row r="29" spans="1:27" ht="144" customHeight="1" x14ac:dyDescent="0.25">
      <c r="A29" s="81" t="s">
        <v>148</v>
      </c>
      <c r="B29" s="81" t="s">
        <v>149</v>
      </c>
      <c r="C29" s="82" t="s">
        <v>150</v>
      </c>
      <c r="D29" s="82" t="s">
        <v>157</v>
      </c>
      <c r="E29" s="82" t="s">
        <v>158</v>
      </c>
      <c r="F29" s="83">
        <v>42826</v>
      </c>
      <c r="G29" s="83">
        <v>43100</v>
      </c>
      <c r="H29" s="81" t="s">
        <v>153</v>
      </c>
      <c r="I29" s="84" t="s">
        <v>154</v>
      </c>
      <c r="J29" s="84" t="s">
        <v>94</v>
      </c>
      <c r="K29" s="85" t="s">
        <v>159</v>
      </c>
      <c r="L29" s="86" t="s">
        <v>160</v>
      </c>
      <c r="M29" s="87"/>
      <c r="N29" s="88"/>
      <c r="O29" s="89">
        <v>0.35</v>
      </c>
      <c r="P29" s="88"/>
      <c r="Q29" s="89">
        <v>0.35</v>
      </c>
      <c r="R29" s="88"/>
      <c r="S29" s="89">
        <v>0.3</v>
      </c>
      <c r="T29" s="88"/>
      <c r="U29" s="90">
        <f t="shared" si="0"/>
        <v>1</v>
      </c>
      <c r="V29" s="91">
        <f t="shared" si="1"/>
        <v>0</v>
      </c>
      <c r="W29" s="92"/>
      <c r="X29" s="93"/>
    </row>
    <row r="30" spans="1:27" ht="144.75" customHeight="1" x14ac:dyDescent="0.25">
      <c r="A30" s="81" t="s">
        <v>148</v>
      </c>
      <c r="B30" s="81" t="s">
        <v>149</v>
      </c>
      <c r="C30" s="82" t="s">
        <v>150</v>
      </c>
      <c r="D30" s="82" t="s">
        <v>161</v>
      </c>
      <c r="E30" s="82" t="s">
        <v>162</v>
      </c>
      <c r="F30" s="83">
        <v>42948</v>
      </c>
      <c r="G30" s="83">
        <v>43100</v>
      </c>
      <c r="H30" s="81" t="s">
        <v>153</v>
      </c>
      <c r="I30" s="84" t="s">
        <v>154</v>
      </c>
      <c r="J30" s="84" t="s">
        <v>94</v>
      </c>
      <c r="K30" s="85" t="s">
        <v>163</v>
      </c>
      <c r="L30" s="86" t="s">
        <v>164</v>
      </c>
      <c r="M30" s="87"/>
      <c r="N30" s="88"/>
      <c r="O30" s="89"/>
      <c r="P30" s="88"/>
      <c r="Q30" s="89"/>
      <c r="R30" s="88"/>
      <c r="S30" s="89">
        <v>1</v>
      </c>
      <c r="T30" s="88"/>
      <c r="U30" s="90">
        <f t="shared" si="0"/>
        <v>1</v>
      </c>
      <c r="V30" s="91">
        <f t="shared" si="1"/>
        <v>0</v>
      </c>
      <c r="W30" s="92"/>
      <c r="X30" s="93"/>
    </row>
    <row r="31" spans="1:27" ht="265.5" customHeight="1" x14ac:dyDescent="0.25">
      <c r="A31" s="81" t="s">
        <v>148</v>
      </c>
      <c r="B31" s="81" t="s">
        <v>149</v>
      </c>
      <c r="C31" s="82" t="s">
        <v>165</v>
      </c>
      <c r="D31" s="82" t="s">
        <v>166</v>
      </c>
      <c r="E31" s="82" t="s">
        <v>167</v>
      </c>
      <c r="F31" s="83">
        <v>42826</v>
      </c>
      <c r="G31" s="83">
        <v>43100</v>
      </c>
      <c r="H31" s="81" t="s">
        <v>168</v>
      </c>
      <c r="I31" s="84" t="s">
        <v>169</v>
      </c>
      <c r="J31" s="84" t="s">
        <v>170</v>
      </c>
      <c r="K31" s="85" t="s">
        <v>171</v>
      </c>
      <c r="L31" s="86" t="s">
        <v>156</v>
      </c>
      <c r="M31" s="87"/>
      <c r="N31" s="88"/>
      <c r="O31" s="89">
        <v>0.5</v>
      </c>
      <c r="P31" s="88"/>
      <c r="Q31" s="89"/>
      <c r="R31" s="88"/>
      <c r="S31" s="89">
        <v>0.5</v>
      </c>
      <c r="T31" s="88"/>
      <c r="U31" s="90">
        <f t="shared" si="0"/>
        <v>1</v>
      </c>
      <c r="V31" s="91">
        <f t="shared" si="1"/>
        <v>0</v>
      </c>
      <c r="W31" s="92" t="s">
        <v>172</v>
      </c>
      <c r="X31" s="92" t="s">
        <v>173</v>
      </c>
    </row>
    <row r="32" spans="1:27" ht="165.75" customHeight="1" x14ac:dyDescent="0.25">
      <c r="A32" s="81" t="s">
        <v>148</v>
      </c>
      <c r="B32" s="82" t="s">
        <v>48</v>
      </c>
      <c r="C32" s="82" t="s">
        <v>89</v>
      </c>
      <c r="D32" s="82" t="s">
        <v>174</v>
      </c>
      <c r="E32" s="82" t="s">
        <v>175</v>
      </c>
      <c r="F32" s="83">
        <v>42737</v>
      </c>
      <c r="G32" s="83">
        <v>43100</v>
      </c>
      <c r="H32" s="81" t="s">
        <v>168</v>
      </c>
      <c r="I32" s="84" t="s">
        <v>169</v>
      </c>
      <c r="J32" s="84" t="s">
        <v>176</v>
      </c>
      <c r="K32" s="85" t="s">
        <v>177</v>
      </c>
      <c r="L32" s="86" t="s">
        <v>178</v>
      </c>
      <c r="M32" s="94">
        <v>0.25</v>
      </c>
      <c r="N32" s="95">
        <v>0.25</v>
      </c>
      <c r="O32" s="96">
        <v>0.25</v>
      </c>
      <c r="P32" s="95"/>
      <c r="Q32" s="96">
        <v>0.25</v>
      </c>
      <c r="R32" s="95"/>
      <c r="S32" s="96">
        <v>0.25</v>
      </c>
      <c r="T32" s="95"/>
      <c r="U32" s="97">
        <f t="shared" si="0"/>
        <v>1</v>
      </c>
      <c r="V32" s="98">
        <f t="shared" si="1"/>
        <v>0.25</v>
      </c>
      <c r="W32" s="92" t="s">
        <v>179</v>
      </c>
      <c r="X32" s="93"/>
    </row>
    <row r="33" spans="1:27" ht="330.75" customHeight="1" x14ac:dyDescent="0.25">
      <c r="A33" s="81" t="s">
        <v>148</v>
      </c>
      <c r="B33" s="81" t="s">
        <v>149</v>
      </c>
      <c r="C33" s="82" t="s">
        <v>165</v>
      </c>
      <c r="D33" s="82" t="s">
        <v>180</v>
      </c>
      <c r="E33" s="82" t="s">
        <v>181</v>
      </c>
      <c r="F33" s="83">
        <v>42795</v>
      </c>
      <c r="G33" s="83">
        <v>43099</v>
      </c>
      <c r="H33" s="81" t="s">
        <v>100</v>
      </c>
      <c r="I33" s="84" t="s">
        <v>101</v>
      </c>
      <c r="J33" s="84" t="s">
        <v>94</v>
      </c>
      <c r="K33" s="84" t="s">
        <v>182</v>
      </c>
      <c r="L33" s="99" t="s">
        <v>183</v>
      </c>
      <c r="M33" s="87">
        <v>0.25</v>
      </c>
      <c r="N33" s="88">
        <v>0.42</v>
      </c>
      <c r="O33" s="89">
        <v>0.25</v>
      </c>
      <c r="P33" s="88"/>
      <c r="Q33" s="89">
        <v>0.25</v>
      </c>
      <c r="R33" s="88"/>
      <c r="S33" s="89">
        <v>0.25</v>
      </c>
      <c r="T33" s="88"/>
      <c r="U33" s="90">
        <f t="shared" si="0"/>
        <v>1</v>
      </c>
      <c r="V33" s="91">
        <f t="shared" si="1"/>
        <v>0.42</v>
      </c>
      <c r="W33" s="92" t="s">
        <v>184</v>
      </c>
      <c r="X33" s="93"/>
    </row>
    <row r="34" spans="1:27" s="110" customFormat="1" ht="132.75" customHeight="1" x14ac:dyDescent="0.3">
      <c r="A34" s="100" t="s">
        <v>148</v>
      </c>
      <c r="B34" s="100" t="s">
        <v>88</v>
      </c>
      <c r="C34" s="101" t="s">
        <v>89</v>
      </c>
      <c r="D34" s="82" t="s">
        <v>185</v>
      </c>
      <c r="E34" s="82" t="s">
        <v>186</v>
      </c>
      <c r="F34" s="102">
        <v>42737</v>
      </c>
      <c r="G34" s="102">
        <v>43100</v>
      </c>
      <c r="H34" s="100" t="s">
        <v>124</v>
      </c>
      <c r="I34" s="103" t="s">
        <v>125</v>
      </c>
      <c r="J34" s="103" t="s">
        <v>94</v>
      </c>
      <c r="K34" s="84" t="s">
        <v>187</v>
      </c>
      <c r="L34" s="104" t="s">
        <v>188</v>
      </c>
      <c r="M34" s="105">
        <v>0.25</v>
      </c>
      <c r="N34" s="106">
        <v>0.18</v>
      </c>
      <c r="O34" s="107">
        <v>0.25</v>
      </c>
      <c r="P34" s="106"/>
      <c r="Q34" s="107">
        <v>0.25</v>
      </c>
      <c r="R34" s="106"/>
      <c r="S34" s="107">
        <v>0.25</v>
      </c>
      <c r="T34" s="106"/>
      <c r="U34" s="90">
        <f t="shared" si="0"/>
        <v>1</v>
      </c>
      <c r="V34" s="91">
        <f t="shared" si="1"/>
        <v>0.18</v>
      </c>
      <c r="W34" s="108" t="s">
        <v>189</v>
      </c>
      <c r="X34" s="109"/>
      <c r="AA34" s="1"/>
    </row>
    <row r="35" spans="1:27" s="110" customFormat="1" ht="184.5" customHeight="1" x14ac:dyDescent="0.3">
      <c r="A35" s="100" t="s">
        <v>148</v>
      </c>
      <c r="B35" s="100" t="s">
        <v>88</v>
      </c>
      <c r="C35" s="101" t="s">
        <v>89</v>
      </c>
      <c r="D35" s="82" t="s">
        <v>190</v>
      </c>
      <c r="E35" s="82" t="s">
        <v>191</v>
      </c>
      <c r="F35" s="102">
        <v>42781</v>
      </c>
      <c r="G35" s="102">
        <v>43100</v>
      </c>
      <c r="H35" s="100" t="s">
        <v>124</v>
      </c>
      <c r="I35" s="103" t="s">
        <v>125</v>
      </c>
      <c r="J35" s="103" t="s">
        <v>94</v>
      </c>
      <c r="K35" s="84" t="s">
        <v>192</v>
      </c>
      <c r="L35" s="104" t="s">
        <v>103</v>
      </c>
      <c r="M35" s="105">
        <v>0.25</v>
      </c>
      <c r="N35" s="106">
        <v>0</v>
      </c>
      <c r="O35" s="107">
        <v>0.25</v>
      </c>
      <c r="P35" s="106"/>
      <c r="Q35" s="107">
        <v>0.25</v>
      </c>
      <c r="R35" s="106"/>
      <c r="S35" s="107">
        <v>0.25</v>
      </c>
      <c r="T35" s="106"/>
      <c r="U35" s="90">
        <f t="shared" si="0"/>
        <v>1</v>
      </c>
      <c r="V35" s="91">
        <f t="shared" si="1"/>
        <v>0</v>
      </c>
      <c r="W35" s="111" t="s">
        <v>193</v>
      </c>
      <c r="X35" s="109" t="s">
        <v>194</v>
      </c>
      <c r="AA35" s="1"/>
    </row>
    <row r="36" spans="1:27" s="110" customFormat="1" ht="183.75" customHeight="1" x14ac:dyDescent="0.3">
      <c r="A36" s="100" t="s">
        <v>148</v>
      </c>
      <c r="B36" s="100" t="s">
        <v>88</v>
      </c>
      <c r="C36" s="101" t="s">
        <v>89</v>
      </c>
      <c r="D36" s="82" t="s">
        <v>190</v>
      </c>
      <c r="E36" s="82" t="s">
        <v>195</v>
      </c>
      <c r="F36" s="102">
        <v>42781</v>
      </c>
      <c r="G36" s="102">
        <v>43100</v>
      </c>
      <c r="H36" s="100" t="s">
        <v>124</v>
      </c>
      <c r="I36" s="103" t="s">
        <v>125</v>
      </c>
      <c r="J36" s="103" t="s">
        <v>94</v>
      </c>
      <c r="K36" s="84" t="s">
        <v>196</v>
      </c>
      <c r="L36" s="104" t="s">
        <v>156</v>
      </c>
      <c r="M36" s="105">
        <v>0.25</v>
      </c>
      <c r="N36" s="106">
        <v>0</v>
      </c>
      <c r="O36" s="107">
        <v>0.25</v>
      </c>
      <c r="P36" s="106"/>
      <c r="Q36" s="107">
        <v>0.25</v>
      </c>
      <c r="R36" s="106"/>
      <c r="S36" s="107">
        <v>0.25</v>
      </c>
      <c r="T36" s="106"/>
      <c r="U36" s="90">
        <f t="shared" si="0"/>
        <v>1</v>
      </c>
      <c r="V36" s="91">
        <f t="shared" si="1"/>
        <v>0</v>
      </c>
      <c r="W36" s="111" t="s">
        <v>197</v>
      </c>
      <c r="X36" s="109" t="s">
        <v>198</v>
      </c>
      <c r="AA36" s="1"/>
    </row>
    <row r="37" spans="1:27" s="110" customFormat="1" ht="262.5" customHeight="1" x14ac:dyDescent="0.3">
      <c r="A37" s="112" t="s">
        <v>199</v>
      </c>
      <c r="B37" s="112" t="s">
        <v>88</v>
      </c>
      <c r="C37" s="113" t="s">
        <v>165</v>
      </c>
      <c r="D37" s="113" t="s">
        <v>200</v>
      </c>
      <c r="E37" s="113" t="s">
        <v>201</v>
      </c>
      <c r="F37" s="114">
        <v>42737</v>
      </c>
      <c r="G37" s="114">
        <v>43100</v>
      </c>
      <c r="H37" s="112" t="s">
        <v>168</v>
      </c>
      <c r="I37" s="115" t="s">
        <v>169</v>
      </c>
      <c r="J37" s="115" t="s">
        <v>176</v>
      </c>
      <c r="K37" s="115" t="s">
        <v>202</v>
      </c>
      <c r="L37" s="116" t="s">
        <v>203</v>
      </c>
      <c r="M37" s="117">
        <v>0.25</v>
      </c>
      <c r="N37" s="118">
        <v>0</v>
      </c>
      <c r="O37" s="119">
        <v>0.25</v>
      </c>
      <c r="P37" s="118"/>
      <c r="Q37" s="119">
        <v>0.25</v>
      </c>
      <c r="R37" s="118"/>
      <c r="S37" s="119">
        <v>0.25</v>
      </c>
      <c r="T37" s="118"/>
      <c r="U37" s="120">
        <v>1</v>
      </c>
      <c r="V37" s="121">
        <v>0</v>
      </c>
      <c r="W37" s="122" t="s">
        <v>204</v>
      </c>
      <c r="X37" s="123" t="s">
        <v>205</v>
      </c>
      <c r="AA37" s="1"/>
    </row>
    <row r="38" spans="1:27" ht="152.25" customHeight="1" thickBot="1" x14ac:dyDescent="0.3">
      <c r="A38" s="112" t="s">
        <v>199</v>
      </c>
      <c r="B38" s="112" t="s">
        <v>206</v>
      </c>
      <c r="C38" s="113" t="s">
        <v>207</v>
      </c>
      <c r="D38" s="113" t="s">
        <v>208</v>
      </c>
      <c r="E38" s="113" t="s">
        <v>209</v>
      </c>
      <c r="F38" s="114">
        <v>42737</v>
      </c>
      <c r="G38" s="114">
        <v>43100</v>
      </c>
      <c r="H38" s="115" t="s">
        <v>210</v>
      </c>
      <c r="I38" s="115" t="s">
        <v>83</v>
      </c>
      <c r="J38" s="115" t="s">
        <v>84</v>
      </c>
      <c r="K38" s="124" t="s">
        <v>211</v>
      </c>
      <c r="L38" s="125" t="s">
        <v>212</v>
      </c>
      <c r="M38" s="126"/>
      <c r="N38" s="127"/>
      <c r="O38" s="128"/>
      <c r="P38" s="127"/>
      <c r="Q38" s="128"/>
      <c r="R38" s="127"/>
      <c r="S38" s="128">
        <v>1</v>
      </c>
      <c r="T38" s="127"/>
      <c r="U38" s="129">
        <f t="shared" si="0"/>
        <v>1</v>
      </c>
      <c r="V38" s="130">
        <f t="shared" si="1"/>
        <v>0</v>
      </c>
      <c r="W38" s="131"/>
      <c r="X38" s="132"/>
      <c r="Y38" s="7"/>
      <c r="Z38" s="7"/>
    </row>
    <row r="39" spans="1:27" ht="15.75" x14ac:dyDescent="0.25">
      <c r="A39" s="133"/>
      <c r="B39" s="134"/>
      <c r="C39" s="134"/>
      <c r="D39" s="135"/>
      <c r="E39" s="136"/>
      <c r="F39" s="137"/>
      <c r="G39" s="136"/>
      <c r="H39" s="135"/>
      <c r="I39" s="135"/>
      <c r="J39" s="135"/>
      <c r="K39" s="135"/>
      <c r="L39" s="138"/>
      <c r="M39" s="139"/>
      <c r="N39" s="139"/>
      <c r="O39" s="139"/>
      <c r="P39" s="139"/>
      <c r="Q39" s="139"/>
      <c r="R39" s="139"/>
      <c r="S39" s="139"/>
      <c r="T39" s="139"/>
      <c r="U39" s="139"/>
      <c r="V39" s="139"/>
      <c r="W39" s="140"/>
      <c r="X39" s="141"/>
    </row>
    <row r="41" spans="1:27" ht="15.75" thickBot="1" x14ac:dyDescent="0.3"/>
    <row r="42" spans="1:27" ht="15.75" thickBot="1" x14ac:dyDescent="0.3">
      <c r="K42" s="159" t="s">
        <v>213</v>
      </c>
      <c r="L42" s="160"/>
      <c r="M42" s="164" t="s">
        <v>214</v>
      </c>
      <c r="N42" s="164"/>
      <c r="O42" s="174" t="s">
        <v>215</v>
      </c>
      <c r="P42" s="165"/>
      <c r="Q42" s="164" t="s">
        <v>216</v>
      </c>
      <c r="R42" s="164"/>
      <c r="S42" s="174" t="s">
        <v>217</v>
      </c>
      <c r="T42" s="165"/>
      <c r="U42" s="164" t="s">
        <v>218</v>
      </c>
      <c r="V42" s="165"/>
    </row>
    <row r="43" spans="1:27" x14ac:dyDescent="0.25">
      <c r="K43" s="166" t="s">
        <v>219</v>
      </c>
      <c r="L43" s="167"/>
      <c r="M43" s="142">
        <f>+COUNTA(M9:M38)</f>
        <v>16</v>
      </c>
      <c r="N43" s="143"/>
      <c r="O43" s="144">
        <f t="shared" ref="O43:U43" si="2">+COUNTA(O9:O38)</f>
        <v>18</v>
      </c>
      <c r="P43" s="143"/>
      <c r="Q43" s="144">
        <f t="shared" si="2"/>
        <v>18</v>
      </c>
      <c r="R43" s="143"/>
      <c r="S43" s="144">
        <f t="shared" si="2"/>
        <v>30</v>
      </c>
      <c r="T43" s="143"/>
      <c r="U43" s="144">
        <f t="shared" si="2"/>
        <v>30</v>
      </c>
      <c r="V43" s="143"/>
    </row>
    <row r="44" spans="1:27" x14ac:dyDescent="0.25">
      <c r="A44" s="7"/>
      <c r="K44" s="168" t="s">
        <v>220</v>
      </c>
      <c r="L44" s="169"/>
      <c r="M44" s="145"/>
      <c r="N44" s="146">
        <v>12</v>
      </c>
      <c r="O44" s="147"/>
      <c r="P44" s="146">
        <f>+COUNTA(P9:P38)</f>
        <v>0</v>
      </c>
      <c r="Q44" s="147"/>
      <c r="R44" s="146">
        <f>+COUNTA(R9:R38)</f>
        <v>0</v>
      </c>
      <c r="S44" s="147"/>
      <c r="T44" s="146">
        <f>+COUNTA(T9:T38)</f>
        <v>0</v>
      </c>
      <c r="U44" s="147"/>
      <c r="V44" s="146">
        <f>+COUNTA(V9:V38)</f>
        <v>30</v>
      </c>
    </row>
    <row r="45" spans="1:27" x14ac:dyDescent="0.25">
      <c r="A45" s="7"/>
      <c r="K45" s="170" t="s">
        <v>221</v>
      </c>
      <c r="L45" s="171"/>
      <c r="M45" s="148"/>
      <c r="N45" s="149">
        <f>+N44/M43</f>
        <v>0.75</v>
      </c>
      <c r="O45" s="150"/>
      <c r="P45" s="149">
        <f>+P44/O43</f>
        <v>0</v>
      </c>
      <c r="Q45" s="150"/>
      <c r="R45" s="149">
        <f>+R44/Q43</f>
        <v>0</v>
      </c>
      <c r="S45" s="150"/>
      <c r="T45" s="149">
        <f>+T44/S43</f>
        <v>0</v>
      </c>
      <c r="U45" s="150"/>
      <c r="V45" s="149">
        <f>+V44/U43</f>
        <v>1</v>
      </c>
    </row>
    <row r="46" spans="1:27" x14ac:dyDescent="0.25">
      <c r="A46" s="7"/>
      <c r="K46" s="168" t="s">
        <v>222</v>
      </c>
      <c r="L46" s="169"/>
      <c r="M46" s="151">
        <f>SUM(M9:M38)</f>
        <v>4</v>
      </c>
      <c r="N46" s="146"/>
      <c r="O46" s="152">
        <f>SUM(O9:O38)</f>
        <v>4.8499999999999996</v>
      </c>
      <c r="P46" s="146"/>
      <c r="Q46" s="152">
        <f>SUM(Q9:Q38)</f>
        <v>4.8499999999999996</v>
      </c>
      <c r="R46" s="146"/>
      <c r="S46" s="152">
        <f>SUM(S9:S38)</f>
        <v>16.3</v>
      </c>
      <c r="T46" s="146"/>
      <c r="U46" s="152">
        <f>SUM(U9:U38)</f>
        <v>30</v>
      </c>
      <c r="V46" s="146"/>
    </row>
    <row r="47" spans="1:27" ht="15.75" thickBot="1" x14ac:dyDescent="0.3">
      <c r="A47" s="7"/>
      <c r="K47" s="172" t="s">
        <v>223</v>
      </c>
      <c r="L47" s="173"/>
      <c r="M47" s="153"/>
      <c r="N47" s="154">
        <f>SUM(N9:N38)-N27</f>
        <v>2.6836000000000002</v>
      </c>
      <c r="O47" s="155"/>
      <c r="P47" s="154">
        <f>SUM(P9:P38)</f>
        <v>0</v>
      </c>
      <c r="Q47" s="155"/>
      <c r="R47" s="154">
        <f>SUM(R9:R38)</f>
        <v>0</v>
      </c>
      <c r="S47" s="155"/>
      <c r="T47" s="154">
        <f>SUM(T9:T38)</f>
        <v>0</v>
      </c>
      <c r="U47" s="155"/>
      <c r="V47" s="154">
        <f>SUM(V9:V38)-N27</f>
        <v>2.6836000000000002</v>
      </c>
    </row>
    <row r="48" spans="1:27" ht="15.75" thickBot="1" x14ac:dyDescent="0.3">
      <c r="A48" s="7"/>
      <c r="K48" s="159" t="s">
        <v>224</v>
      </c>
      <c r="L48" s="160"/>
      <c r="M48" s="161">
        <f>+N47/M46</f>
        <v>0.67090000000000005</v>
      </c>
      <c r="N48" s="162"/>
      <c r="O48" s="163">
        <f>+P47/O46</f>
        <v>0</v>
      </c>
      <c r="P48" s="162"/>
      <c r="Q48" s="163">
        <f>+R47/Q46</f>
        <v>0</v>
      </c>
      <c r="R48" s="162"/>
      <c r="S48" s="163">
        <f>+T47/S46</f>
        <v>0</v>
      </c>
      <c r="T48" s="162"/>
      <c r="U48" s="163">
        <f>+V47/U46</f>
        <v>8.9453333333333343E-2</v>
      </c>
      <c r="V48" s="162"/>
    </row>
    <row r="49" spans="1:22" x14ac:dyDescent="0.25">
      <c r="A49" s="7"/>
      <c r="K49" s="156"/>
      <c r="L49" s="156"/>
      <c r="M49" s="157"/>
      <c r="N49" s="157"/>
      <c r="O49" s="157"/>
      <c r="P49" s="157"/>
      <c r="Q49" s="157"/>
      <c r="R49" s="157"/>
      <c r="S49" s="157"/>
      <c r="T49" s="157"/>
      <c r="U49" s="157"/>
      <c r="V49" s="157"/>
    </row>
    <row r="50" spans="1:22" x14ac:dyDescent="0.25">
      <c r="A50" s="7"/>
    </row>
    <row r="52" spans="1:22" x14ac:dyDescent="0.25">
      <c r="N52" s="158"/>
    </row>
  </sheetData>
  <sheetProtection algorithmName="SHA-512" hashValue="58t94kU5PM5v+gkr1qJolOHtd67iTUXRK3nsWSyVoJcc0QWO7om89S9FwukHHPBq8+AEdc1kScxPGwXRhFShAg==" saltValue="qgW6+xQYBxs4uBYT7JdSpw==" spinCount="100000" sheet="1" objects="1" scenarios="1"/>
  <mergeCells count="45">
    <mergeCell ref="A6:A8"/>
    <mergeCell ref="B6:B8"/>
    <mergeCell ref="C6:C8"/>
    <mergeCell ref="D6:D8"/>
    <mergeCell ref="E6:E8"/>
    <mergeCell ref="A1:B3"/>
    <mergeCell ref="C1:X3"/>
    <mergeCell ref="I5:J5"/>
    <mergeCell ref="K5:L5"/>
    <mergeCell ref="V5:W5"/>
    <mergeCell ref="F6:G6"/>
    <mergeCell ref="H6:J6"/>
    <mergeCell ref="K6:L6"/>
    <mergeCell ref="M6:W6"/>
    <mergeCell ref="X6:X8"/>
    <mergeCell ref="F7:F8"/>
    <mergeCell ref="G7:G8"/>
    <mergeCell ref="H7:H8"/>
    <mergeCell ref="I7:I8"/>
    <mergeCell ref="J7:J8"/>
    <mergeCell ref="U7:V7"/>
    <mergeCell ref="W7:W8"/>
    <mergeCell ref="K7:K8"/>
    <mergeCell ref="L7:L8"/>
    <mergeCell ref="M7:N7"/>
    <mergeCell ref="O7:P7"/>
    <mergeCell ref="Q7:R7"/>
    <mergeCell ref="S7:T7"/>
    <mergeCell ref="U48:V48"/>
    <mergeCell ref="U42:V42"/>
    <mergeCell ref="K43:L43"/>
    <mergeCell ref="K44:L44"/>
    <mergeCell ref="K45:L45"/>
    <mergeCell ref="K46:L46"/>
    <mergeCell ref="K47:L47"/>
    <mergeCell ref="K42:L42"/>
    <mergeCell ref="M42:N42"/>
    <mergeCell ref="O42:P42"/>
    <mergeCell ref="Q42:R42"/>
    <mergeCell ref="S42:T42"/>
    <mergeCell ref="K48:L48"/>
    <mergeCell ref="M48:N48"/>
    <mergeCell ref="O48:P48"/>
    <mergeCell ref="Q48:R48"/>
    <mergeCell ref="S48:T48"/>
  </mergeCells>
  <dataValidations count="8">
    <dataValidation type="list" allowBlank="1" showInputMessage="1" showErrorMessage="1" promptTitle="POLÍTICA DE DES. ADMINISTRATIVO" prompt="Seleccione Política de Desarrollo Administrativo" sqref="A39">
      <formula1>#REF!</formula1>
    </dataValidation>
    <dataValidation type="list" allowBlank="1" showInputMessage="1" showErrorMessage="1" sqref="B39:C39">
      <formula1>#REF!</formula1>
    </dataValidation>
    <dataValidation type="list" allowBlank="1" showInputMessage="1" showErrorMessage="1" promptTitle="ETAPA" prompt="Seleccione la etapa" sqref="K5:L5">
      <formula1>#REF!</formula1>
    </dataValidation>
    <dataValidation type="list" allowBlank="1" showInputMessage="1" showErrorMessage="1" promptTitle="DEPENDENCIA" prompt="Seleccione la Dependencia" sqref="I39">
      <formula1>#REF!</formula1>
    </dataValidation>
    <dataValidation type="list" allowBlank="1" showInputMessage="1" showErrorMessage="1" promptTitle="RESPONSABLE" prompt="Seleccione Responsable" sqref="J39">
      <formula1>#REF!</formula1>
    </dataValidation>
    <dataValidation type="list" allowBlank="1" showInputMessage="1" showErrorMessage="1" promptTitle="PROCESO" prompt="Seleccione el Proceso Institucional" sqref="H39">
      <formula1>#REF!</formula1>
    </dataValidation>
    <dataValidation allowBlank="1" showInputMessage="1" showErrorMessage="1" promptTitle="PROCESO INSTITUCIONAL" prompt="Seleccione el Proceso Institucional" sqref="D39"/>
    <dataValidation allowBlank="1" showInputMessage="1" showErrorMessage="1" promptTitle="DEPENDENCIAS" prompt="Seleccione la dependencia de la entidad" sqref="E39"/>
  </dataValidations>
  <printOptions horizontalCentered="1"/>
  <pageMargins left="0.31496062992125984" right="0.31496062992125984" top="0.55118110236220474" bottom="0.55118110236220474" header="0.31496062992125984" footer="0.31496062992125984"/>
  <pageSetup paperSize="5" scale="46" orientation="landscape" r:id="rId1"/>
  <headerFooter>
    <oddFooter>&amp;L&amp;"Arial Narrow,Normal"&amp;9Código: G1-S1-FO-13
Versión: 05&amp;C&amp;"Arial Narrow,Normal"&amp;9Vigencia: 10/01/2017&amp;R&amp;"Arial Narrow,Normal"&amp;9Página: &amp;P de &amp;N</oddFooter>
  </headerFooter>
  <drawing r:id="rId2"/>
  <extLst>
    <ext xmlns:x14="http://schemas.microsoft.com/office/spreadsheetml/2009/9/main" uri="{CCE6A557-97BC-4b89-ADB6-D9C93CAAB3DF}">
      <x14:dataValidations xmlns:xm="http://schemas.microsoft.com/office/excel/2006/main" count="13">
        <x14:dataValidation type="list" allowBlank="1" showInputMessage="1" showErrorMessage="1">
          <x14:formula1>
            <xm:f>'[1]Listas desplegables'!#REF!</xm:f>
          </x14:formula1>
          <xm:sqref>D9:D38</xm:sqref>
        </x14:dataValidation>
        <x14:dataValidation type="list" allowBlank="1" showInputMessage="1" showErrorMessage="1" promptTitle="DEPENDENCIA" prompt="Seleccione la Dependencia">
          <x14:formula1>
            <xm:f>'[1]Listas desplegables'!#REF!</xm:f>
          </x14:formula1>
          <xm:sqref>I9:I38</xm:sqref>
        </x14:dataValidation>
        <x14:dataValidation type="list" allowBlank="1" showInputMessage="1" showErrorMessage="1" promptTitle="PROCESO" prompt="Seleccione el Proceso Institucional">
          <x14:formula1>
            <xm:f>'[1]Listas desplegables'!#REF!</xm:f>
          </x14:formula1>
          <xm:sqref>H9:H38</xm:sqref>
        </x14:dataValidation>
        <x14:dataValidation type="list" allowBlank="1" showInputMessage="1" showErrorMessage="1">
          <x14:formula1>
            <xm:f>'[1]Listas desplegables'!#REF!</xm:f>
          </x14:formula1>
          <xm:sqref>C9:C38</xm:sqref>
        </x14:dataValidation>
        <x14:dataValidation type="list" allowBlank="1" showInputMessage="1" showErrorMessage="1">
          <x14:formula1>
            <xm:f>'[1]Listas desplegables'!#REF!</xm:f>
          </x14:formula1>
          <xm:sqref>B9:B38</xm:sqref>
        </x14:dataValidation>
        <x14:dataValidation type="list" allowBlank="1" showInputMessage="1" showErrorMessage="1" promptTitle="POLÍTICA DE DES. ADMINISTRATIVO" prompt="Seleccione Política de Desarrollo Administrativo">
          <x14:formula1>
            <xm:f>'[1]Listas desplegables'!#REF!</xm:f>
          </x14:formula1>
          <xm:sqref>A9:A38</xm:sqref>
        </x14:dataValidation>
        <x14:dataValidation type="list" allowBlank="1" showInputMessage="1" showErrorMessage="1">
          <x14:formula1>
            <xm:f>'[1]Listas desplegables'!#REF!</xm:f>
          </x14:formula1>
          <xm:sqref>K31 K35:K37</xm:sqref>
        </x14:dataValidation>
        <x14:dataValidation type="list" allowBlank="1" showInputMessage="1" showErrorMessage="1">
          <x14:formula1>
            <xm:f>'[1]Listas desplegables'!#REF!</xm:f>
          </x14:formula1>
          <xm:sqref>E24:E25 E35:E37</xm:sqref>
        </x14:dataValidation>
        <x14:dataValidation type="list" allowBlank="1" showInputMessage="1" showErrorMessage="1" promptTitle="RESPONSABLE" prompt="Seleccione Responsable">
          <x14:formula1>
            <xm:f>'[1]Listas desplegables'!#REF!</xm:f>
          </x14:formula1>
          <xm:sqref>J32</xm:sqref>
        </x14:dataValidation>
        <x14:dataValidation type="list" allowBlank="1" showInputMessage="1" showErrorMessage="1">
          <x14:formula1>
            <xm:f>'[1]Listas desplegables'!#REF!</xm:f>
          </x14:formula1>
          <xm:sqref>E9:E23 E38 E26:E34</xm:sqref>
        </x14:dataValidation>
        <x14:dataValidation type="list" allowBlank="1" showInputMessage="1" showErrorMessage="1">
          <x14:formula1>
            <xm:f>'[1]Listas desplegables'!#REF!</xm:f>
          </x14:formula1>
          <xm:sqref>X5</xm:sqref>
        </x14:dataValidation>
        <x14:dataValidation type="list" allowBlank="1" showInputMessage="1" showErrorMessage="1">
          <x14:formula1>
            <xm:f>'[1]Listas desplegables'!#REF!</xm:f>
          </x14:formula1>
          <xm:sqref>K9:K30 K38 K32:K34</xm:sqref>
        </x14:dataValidation>
        <x14:dataValidation type="list" allowBlank="1" showInputMessage="1" showErrorMessage="1" promptTitle="RESPONSABLE" prompt="Seleccione Responsable">
          <x14:formula1>
            <xm:f>'[1]Listas desplegables'!#REF!</xm:f>
          </x14:formula1>
          <xm:sqref>J9:J31 J33:J38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3. Plan de Acción</vt:lpstr>
      <vt:lpstr>'3. Plan de Acción'!Área_de_impresión</vt:lpstr>
      <vt:lpstr>'3. Plan de Acción'!Títulos_a_imprimir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Vanegas</dc:creator>
  <cp:lastModifiedBy>Juan Vanegas</cp:lastModifiedBy>
  <cp:lastPrinted>2017-05-26T15:19:29Z</cp:lastPrinted>
  <dcterms:created xsi:type="dcterms:W3CDTF">2017-05-26T15:15:17Z</dcterms:created>
  <dcterms:modified xsi:type="dcterms:W3CDTF">2017-05-31T15:36:40Z</dcterms:modified>
</cp:coreProperties>
</file>