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32 MATRIZ PLAN ACCION 2018\07 PLAN ACCION SEGUIMIENTO 3 TRIMESTRE 2018\"/>
    </mc:Choice>
  </mc:AlternateContent>
  <bookViews>
    <workbookView xWindow="0" yWindow="0" windowWidth="28800" windowHeight="12375"/>
  </bookViews>
  <sheets>
    <sheet name="Plan Acción orden PROCESOS" sheetId="2" r:id="rId1"/>
    <sheet name="Hoja1" sheetId="3" r:id="rId2"/>
  </sheets>
  <externalReferences>
    <externalReference r:id="rId3"/>
  </externalReferences>
  <definedNames>
    <definedName name="_xlnm._FilterDatabase" localSheetId="0" hidden="1">'Plan Acción orden PROCESOS'!$A$6:$AE$6</definedName>
    <definedName name="_xlnm.Print_Area" localSheetId="0">'Plan Acción orden PROCESOS'!$A$1:$Y$66</definedName>
    <definedName name="_xlnm.Print_Titles" localSheetId="0">'Plan Acción orden PROCESOS'!$1:$5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69" i="2" l="1"/>
  <c r="R69" i="2"/>
  <c r="S70" i="2" l="1"/>
  <c r="V47" i="2"/>
  <c r="W47" i="2"/>
  <c r="V48" i="2"/>
  <c r="W48" i="2"/>
  <c r="V49" i="2"/>
  <c r="W49" i="2"/>
  <c r="V50" i="2"/>
  <c r="W50" i="2"/>
  <c r="V51" i="2"/>
  <c r="W51" i="2"/>
  <c r="V52" i="2"/>
  <c r="W52" i="2"/>
  <c r="V53" i="2"/>
  <c r="W53" i="2"/>
  <c r="V54" i="2"/>
  <c r="W54" i="2"/>
  <c r="V55" i="2"/>
  <c r="W55" i="2"/>
  <c r="V56" i="2"/>
  <c r="W56" i="2"/>
  <c r="V57" i="2"/>
  <c r="W57" i="2"/>
  <c r="V58" i="2"/>
  <c r="W58" i="2"/>
  <c r="V59" i="2"/>
  <c r="W59" i="2"/>
  <c r="V60" i="2"/>
  <c r="W60" i="2"/>
  <c r="V61" i="2"/>
  <c r="W61" i="2"/>
  <c r="V62" i="2"/>
  <c r="W62" i="2"/>
  <c r="V45" i="2"/>
  <c r="W45" i="2"/>
  <c r="V46" i="2"/>
  <c r="W46" i="2"/>
  <c r="V36" i="2"/>
  <c r="W36" i="2"/>
  <c r="V37" i="2"/>
  <c r="W37" i="2"/>
  <c r="V38" i="2"/>
  <c r="W38" i="2"/>
  <c r="V7" i="2"/>
  <c r="W7" i="2"/>
  <c r="V8" i="2"/>
  <c r="W8" i="2"/>
  <c r="V9" i="2"/>
  <c r="V10" i="2"/>
  <c r="W10" i="2"/>
  <c r="V11" i="2"/>
  <c r="W11" i="2"/>
  <c r="V12" i="2"/>
  <c r="W12" i="2"/>
  <c r="V13" i="2"/>
  <c r="W13" i="2"/>
  <c r="V14" i="2"/>
  <c r="W14" i="2"/>
  <c r="V15" i="2"/>
  <c r="W15" i="2"/>
  <c r="V16" i="2"/>
  <c r="W16" i="2"/>
  <c r="V17" i="2"/>
  <c r="W17" i="2"/>
  <c r="V18" i="2"/>
  <c r="W18" i="2"/>
  <c r="V19" i="2"/>
  <c r="W19" i="2"/>
  <c r="V20" i="2"/>
  <c r="W20" i="2"/>
  <c r="V21" i="2"/>
  <c r="W21" i="2"/>
  <c r="V22" i="2"/>
  <c r="W22" i="2"/>
  <c r="V23" i="2"/>
  <c r="W23" i="2"/>
  <c r="V24" i="2"/>
  <c r="W24" i="2"/>
  <c r="V25" i="2"/>
  <c r="W25" i="2"/>
  <c r="V26" i="2"/>
  <c r="W26" i="2"/>
  <c r="W65" i="2"/>
  <c r="V65" i="2"/>
  <c r="W64" i="2"/>
  <c r="V64" i="2"/>
  <c r="W63" i="2"/>
  <c r="V63" i="2"/>
  <c r="W44" i="2"/>
  <c r="V44" i="2"/>
  <c r="W43" i="2"/>
  <c r="V43" i="2"/>
  <c r="W42" i="2"/>
  <c r="V42" i="2"/>
  <c r="W41" i="2"/>
  <c r="V41" i="2"/>
  <c r="W40" i="2"/>
  <c r="V40" i="2"/>
  <c r="W39" i="2"/>
  <c r="V39" i="2"/>
  <c r="V35" i="2"/>
  <c r="Q35" i="2"/>
  <c r="W35" i="2" s="1"/>
  <c r="W34" i="2"/>
  <c r="V34" i="2"/>
  <c r="W33" i="2"/>
  <c r="V33" i="2"/>
  <c r="W32" i="2"/>
  <c r="V32" i="2"/>
  <c r="W31" i="2"/>
  <c r="V31" i="2"/>
  <c r="W30" i="2"/>
  <c r="V30" i="2"/>
  <c r="W29" i="2"/>
  <c r="V29" i="2"/>
  <c r="W28" i="2"/>
  <c r="V28" i="2"/>
  <c r="W27" i="2"/>
  <c r="V27" i="2"/>
  <c r="Q9" i="2"/>
  <c r="O9" i="2"/>
  <c r="W9" i="2" s="1"/>
  <c r="W6" i="2"/>
  <c r="V6" i="2"/>
  <c r="V69" i="2" s="1"/>
  <c r="W69" i="2" l="1"/>
  <c r="W70" i="2" s="1"/>
</calcChain>
</file>

<file path=xl/sharedStrings.xml><?xml version="1.0" encoding="utf-8"?>
<sst xmlns="http://schemas.openxmlformats.org/spreadsheetml/2006/main" count="773" uniqueCount="393">
  <si>
    <t>PLAN DE ACCIÓN</t>
  </si>
  <si>
    <r>
      <t>3</t>
    </r>
    <r>
      <rPr>
        <b/>
        <sz val="7"/>
        <color theme="0"/>
        <rFont val="Arial Narrow"/>
        <family val="2"/>
      </rPr>
      <t>.</t>
    </r>
    <r>
      <rPr>
        <b/>
        <sz val="9"/>
        <color theme="0"/>
        <rFont val="Arial Narrow"/>
        <family val="2"/>
      </rPr>
      <t xml:space="preserve"> DIMENSIÓN OPERATIVA</t>
    </r>
  </si>
  <si>
    <r>
      <rPr>
        <b/>
        <sz val="7"/>
        <color theme="0"/>
        <rFont val="Arial Narrow"/>
        <family val="2"/>
      </rPr>
      <t>4.</t>
    </r>
    <r>
      <rPr>
        <b/>
        <sz val="9"/>
        <color theme="0"/>
        <rFont val="Arial Narrow"/>
        <family val="2"/>
      </rPr>
      <t xml:space="preserve"> POLÍTICA DE GESTIÓN Y DESEMPEÑO INSTITUCIÓNAL</t>
    </r>
  </si>
  <si>
    <r>
      <rPr>
        <b/>
        <sz val="7"/>
        <color theme="0"/>
        <rFont val="Arial Narrow"/>
        <family val="2"/>
      </rPr>
      <t>6.</t>
    </r>
    <r>
      <rPr>
        <b/>
        <sz val="9"/>
        <color theme="0"/>
        <rFont val="Arial Narrow"/>
        <family val="2"/>
      </rPr>
      <t xml:space="preserve"> ESTRATEGIA</t>
    </r>
  </si>
  <si>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</si>
  <si>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</si>
  <si>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</si>
  <si>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</si>
  <si>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</si>
  <si>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</si>
  <si>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</si>
  <si>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</si>
  <si>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</si>
  <si>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</si>
  <si>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</si>
  <si>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</si>
  <si>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</si>
  <si>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</si>
  <si>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</si>
  <si>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</si>
  <si>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</si>
  <si>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</si>
  <si>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13.AMPLIACIÓN DE LA AUTOEVALUACIÓN</t>
  </si>
  <si>
    <t>PR</t>
  </si>
  <si>
    <t>EJ</t>
  </si>
  <si>
    <t>5. OBJETIVO ESTRATÉGICO</t>
  </si>
  <si>
    <t xml:space="preserve">7. META </t>
  </si>
  <si>
    <t>Direccionamiento estratégico y planeación</t>
  </si>
  <si>
    <t>Planeación Institucional</t>
  </si>
  <si>
    <t>Proveer bienes y servicios para contribuir al mejoramiento de las condiciones de habitabilidad y bienestar de la población privada de la libertad</t>
  </si>
  <si>
    <t>Implementar los controles que aseguren la confiabilidad, integridad y disponibilidad de la información institucional</t>
  </si>
  <si>
    <t>Realizar seguimiento permanente al Plan de Adquisiciones</t>
  </si>
  <si>
    <t>Seguimiento mensual a los compromisos adquiridos por las áreas ejecutoras en materia contractual en el Plan de Adquisiciones</t>
  </si>
  <si>
    <t>Gestión Contractual</t>
  </si>
  <si>
    <t>Dirección de Gestión Contractual</t>
  </si>
  <si>
    <t>Director de Gestión Contractual</t>
  </si>
  <si>
    <t>N° de procesos en curso/ N° de procesos propuestos</t>
  </si>
  <si>
    <t>Procesos propuestos y ejecutados</t>
  </si>
  <si>
    <t>Generar confianza y reconocimiento por parte de los diferentes grupos de interés para asegurar el posicionamiento de la Entidad</t>
  </si>
  <si>
    <t>Actualizar y modificar diez (10) procedimientos y dos (2) manuales del proceso de Gestión Contractual</t>
  </si>
  <si>
    <t>Mantener actualizada la documentación del proceso de Gestión Contractual</t>
  </si>
  <si>
    <t>No. de Procedimientos y manuales actualizados/ No. de documentos a actualizar</t>
  </si>
  <si>
    <t>10 Procedimientos y 2 Manuales actualizados y socializados</t>
  </si>
  <si>
    <t>Adelantar la liquidación de los contratos que se requieran dentro de la vigencia</t>
  </si>
  <si>
    <t>Liquidar contratos de la entidad</t>
  </si>
  <si>
    <t>No. de actas de liquidación radicadas/Total de contratos a liquidar durante la vigencia</t>
  </si>
  <si>
    <t>Actas de liquidación publicadas</t>
  </si>
  <si>
    <t>Consolidar la cultura de calidad dentro de la institución mediante la interiorización y apropiación del SIGI, con el fin de atender con efectividad las necesidades del cliente institucional</t>
  </si>
  <si>
    <t>Oportunidad en la adjudicación de los procesos contractuales</t>
  </si>
  <si>
    <t>Controlar en tiempo establecido para cada modalidad desde la radicación de estudios previos hasta aprobación de la póliza</t>
  </si>
  <si>
    <t>N°. de procesos radicados y con pólizas aprobadas que cumplan con los tiempos establecidos/Total de procesos radicados</t>
  </si>
  <si>
    <t>Procesos adjudicados en los tiempos establecidos</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</si>
  <si>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</si>
  <si>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</si>
  <si>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</si>
  <si>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Diagnóstico-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</si>
  <si>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</si>
  <si>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</si>
  <si>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</si>
  <si>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</si>
  <si>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 xml:space="preserve">Ejecución Fase 1 Hito 1 del Plan Maestro de Infraestructura  </t>
  </si>
  <si>
    <t xml:space="preserve">Entregar 1,500 cupos penitenciarios y carcelarios al INPEC
</t>
  </si>
  <si>
    <t>Generar cupos penitenciarios y carcelarios para la población privada de la libertad</t>
  </si>
  <si>
    <t>No. de cupos entregados / No. Cupos proyectados para la vigencia</t>
  </si>
  <si>
    <t>Cupos entragados</t>
  </si>
  <si>
    <t xml:space="preserve">Proporcionar la infraestructura física y su mantenimiento para contribuir al mejoramiento de las condiciones de habitabilidad y bienestar de la población privada de la libertad 
</t>
  </si>
  <si>
    <t>Intervenir 135 ERON con obras de mantenimiento general.</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</si>
  <si>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</si>
  <si>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</si>
  <si>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</si>
  <si>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 xml:space="preserve">Estudios previos aprobados  de la Dirección de Infraestructura de los procesos planteados  en el Plan anual de Adquisiciones </t>
  </si>
  <si>
    <t>Desarrollar estudios previos de la Dirección de Infraestructura de los procesos planteados en el Plan anual de Adquisiciones</t>
  </si>
  <si>
    <t>N°. Estudios previos aprobados / Total estudios previos de los procesos proyectados en el Plan de Adquisiciones</t>
  </si>
  <si>
    <t>Estudios previos aprobados</t>
  </si>
  <si>
    <t>Gestión Presupuestal y eficiencia del gasto público</t>
  </si>
  <si>
    <t>Cumplir las metas establecidas en los Acuerdos de desempeño para el  presupuesto de inversión apropiado  durante la vigencia para la infraestructura penitenciaria y carcelaria</t>
  </si>
  <si>
    <t>Adelantar las actividades contractuales requeridas para la construcción, renovación y mantenimiento de la infraestructura</t>
  </si>
  <si>
    <t>Presupuesto de inversión comprometido / Presupuesto apropiado</t>
  </si>
  <si>
    <t>Compromiso total del presupuesto de Inversión apropiado para la vigencia</t>
  </si>
  <si>
    <t>Gestión para el resultado con valores</t>
  </si>
  <si>
    <t>Seguimiento a la totalidad de los requerimientos allegados a la SUBAER</t>
  </si>
  <si>
    <t>Realizar gestión y seguimiento a los requerimientos de los diferentes Establecimientos de Reclusión del Orden Nacional recibidos por la Subdirección de Atención a Establecimientos de Reclusión</t>
  </si>
  <si>
    <t>Gestión de la Infraestructura / Gestión de  Suministro de Bienes y prestación de Servicos</t>
  </si>
  <si>
    <t>Subdirección de Atención a Establecimientos de Reclusión</t>
  </si>
  <si>
    <t>Subdirecctor  Atención a Establecimientos de Reclusión</t>
  </si>
  <si>
    <t>Total  de requerimientos con seguimiento realizado / Total de requerimientos recibidos por la SUBAER * 100</t>
  </si>
  <si>
    <t>100% de requerimientos recibidos con seguimiento realizado</t>
  </si>
  <si>
    <t>Dar cumplimiento al cronograma de actividades establecido por la SUBAER</t>
  </si>
  <si>
    <t>Realizar las actividades programadas en la vigencia y registradas en el cronograma de trabajo de la Subdirección de Atención a Establecimientos de Reclusión</t>
  </si>
  <si>
    <t>Total de actividades del cronograma cumplidas / Total de actividades programadas en cronograma * 100</t>
  </si>
  <si>
    <t>Cronograma de trabajo cumplido al 100%</t>
  </si>
  <si>
    <t>Fortalecer el suministro de bienes y servicios para el Sistema Penitenciario y Carcelario</t>
  </si>
  <si>
    <t>Realizar contratación para dotar a cuatro (4) ERON con máquinas de Rayos X</t>
  </si>
  <si>
    <t>Realizar las actividades contractuales para dotar con elementos tecnológicos al Sistema Penitenciario y Carcelario</t>
  </si>
  <si>
    <t>Gestión de Suministro de Bienes y Prestación de Servicios</t>
  </si>
  <si>
    <t>Dirección de Logística</t>
  </si>
  <si>
    <t>Director Logístico</t>
  </si>
  <si>
    <t>No. de contratos suscritos para la dotación de  máquinas de Rayos X  /  No. de contratos proyectados en la vigencia para  la dotación de máquinas de Rayos X  * 100</t>
  </si>
  <si>
    <t xml:space="preserve">Contratos adjudicados  para la dotación de  4 Máquinas  de RX </t>
  </si>
  <si>
    <t>Realizar contratación para dotar a cuatro (4) ERON con Sistema de Circuito Cerrado de Televisión</t>
  </si>
  <si>
    <t>No. de contratos suscritos para la dotación de  máquinas de CCTV  /  No. de contratos proyectados en la vigencia para  la dotación de CCTV X  * 100</t>
  </si>
  <si>
    <t xml:space="preserve">Contratos adjudicados para la dotación de  4 CCTV </t>
  </si>
  <si>
    <t>Realizar contratación para dotar a ocho (8) ERON con sistema de radio comunicación de dos vías</t>
  </si>
  <si>
    <t>No. de contratos suscritos para la dotación de  radios de comunicación   /  No. de contratos proyectados en la vigencia para  la dotación de radios de comunicación  X  100</t>
  </si>
  <si>
    <t xml:space="preserve">Contratos adjudicados para la dotación de  8 Sistemas de radio </t>
  </si>
  <si>
    <t>Realizar la contratación para el fortalecimiento tecnológico de dieciseis (16) salas para audiencias judiciales del INPEC</t>
  </si>
  <si>
    <t>No. de contratos suscritos para la dotación de  salas de audiencias virtuales  /  No. de contratos proyectados en la vigencia para  la dotación de salas de audiencias virtuales   X 100</t>
  </si>
  <si>
    <t>Contratos adjudicados para la implementación de 16 Salas para realización de audiencias virtuales</t>
  </si>
  <si>
    <t xml:space="preserve">Estudios previos aprobados  de la Dirección de Logística- Subdirección Bienes estipulados en el Plan anual de Adquisiciones </t>
  </si>
  <si>
    <t>Desarrollar estudios previos de la Dirección Logística -Subdirección de Bienes de los procesos planteados en el Plan anual de Adquisiciones</t>
  </si>
  <si>
    <t>N°. Estudios previos aprobados / Total estudios previos de los procesos proyectados en el Plan de Adquisiciones x 100</t>
  </si>
  <si>
    <t xml:space="preserve">Suministrar el servicio de vigilancia electrónica a 5.300 internos por mes </t>
  </si>
  <si>
    <t>Adelantar las actividades necesaarias para mantener  el servicio de vigilancia electrónica a los internos beneficiarios según la ley</t>
  </si>
  <si>
    <t xml:space="preserve">N° de Internos con SVE  / 5.300 internos con beneficio de SVE </t>
  </si>
  <si>
    <t>Prestar el servicio de vigilancia electrónica a 5.300 internos por mes</t>
  </si>
  <si>
    <t>Realizar supervisión permanente a los contratos de suministro de alimentación, como mínimo para un 80%, de la población beneficiaria en los ERON.</t>
  </si>
  <si>
    <t>Desarrollar las actividades necesarias para el seguimiento a la contratación del servicio de alimentación</t>
  </si>
  <si>
    <t>Presentar 1  Informe trimestral  de las visitas de supervisión a los contratos de suministro de alimentación, que   cubran  el 80%   de la PPL Intramural  en los ERON.</t>
  </si>
  <si>
    <t>Supervisión a los Contratos del suministro de alimentación al 80% de la PPL Intramural en los ERON.</t>
  </si>
  <si>
    <t>Supervisar el contrato con la entidad fiduciaria para la administración de los recursos del Fondo Nacional de Salud para la Población Privada de la Libertad</t>
  </si>
  <si>
    <t>Realizar la supervisión permanente al contrato con la entidad fiduciaria para la administración de los recursos del Fondo Nacional de Salud para la Población Privada de la Libertad</t>
  </si>
  <si>
    <t xml:space="preserve">12 Informes de supervisión </t>
  </si>
  <si>
    <t xml:space="preserve">Supervisión mensual del Contrato con la entidad Fiduciaria </t>
  </si>
  <si>
    <t>Cumplir las metas establecidas en los Acuerdos de desempeño para el presupuesto de inversión apropiado  durante la vigencia para la dotación penitenciaria y carcelaria</t>
  </si>
  <si>
    <t>Adelantar las actividades contractuales requeridas para la dotación penitenciaria y carcelaria</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</si>
  <si>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</si>
  <si>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</si>
  <si>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</si>
  <si>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</si>
  <si>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</si>
  <si>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Dirección General</t>
  </si>
  <si>
    <t>Director General</t>
  </si>
  <si>
    <t>Proyecto de inversión reformulado</t>
  </si>
  <si>
    <t>Posicionar la imagen y la gestión de la Unidad en el entorno institucional y nacional</t>
  </si>
  <si>
    <t xml:space="preserve">Actualizar y Desarrollar el Plan Estratégico de comunicaciones </t>
  </si>
  <si>
    <t>Implementar el cronograma del Plan Estratégico de Comunicaciones.</t>
  </si>
  <si>
    <t>Gestión de la Comunicación Institucional</t>
  </si>
  <si>
    <t>Director General Comunicaciones</t>
  </si>
  <si>
    <t>Avance del cronograma del Plan Estratégico de Comunicaciones.</t>
  </si>
  <si>
    <t>PEC actualizado e implementado</t>
  </si>
  <si>
    <t xml:space="preserve">Mantener y mejorar el Sistema Integrado de Gestión Institucional - SIGI - </t>
  </si>
  <si>
    <t>Adelantar sensibilización para la operacionalización del SIGI al 50% de los funcionarios vinculados a la Entidad, con corte al 31 de enero de 2018</t>
  </si>
  <si>
    <t>Realizar campañas de sensibilización y motivación para la apropiación del SIGI</t>
  </si>
  <si>
    <t>Gestión Estratégica Organizacional</t>
  </si>
  <si>
    <t>Oficina Asesora de Planeación y Desarrollo</t>
  </si>
  <si>
    <t>Jefe de Oficina</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</si>
  <si>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</si>
  <si>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</si>
  <si>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</si>
  <si>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</si>
  <si>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</si>
  <si>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 xml:space="preserve">20 Auditores formados </t>
  </si>
  <si>
    <r>
      <rPr>
        <u/>
        <sz val="10"/>
        <rFont val="Arial Narrow"/>
        <family val="2"/>
      </rPr>
      <t>2 Trimestre:</t>
    </r>
    <r>
      <rPr>
        <sz val="10"/>
        <rFont val="Arial Narrow"/>
        <family val="2"/>
      </rPr>
      <t xml:space="preserve"> Se realizó el curso de Auditor líder con acreditación internacional con la firma COTECNA. Se contó con la participación de 20 funcionarios, solo 13 aprobaron y se certificaron con Auditor Líder. La información se encuentra registrada en el acta No. 1679 del 22/06/2018.  Avance 13 funcionarios formados de 20 propuestos, 65%</t>
    </r>
  </si>
  <si>
    <t>No se logró la meta planreada, debido a la falta de compromiso de los Jefes de las  dependencias y de los funcionarios convocados</t>
  </si>
  <si>
    <t>Realizar el seguimiento periódico al Plan de Acción, Plan Operativo Anual de Inversión y a la ejecución presupuestal</t>
  </si>
  <si>
    <t>Adelantar las acciones pertinentes de seguimiento al Plan de Acción, Plan Operativo Anual de Inversión y a la ejecución presupuestal de los recursos apropiados</t>
  </si>
  <si>
    <t>Informes realizados y publicados / Informes planteados para la vigencia</t>
  </si>
  <si>
    <t>27 informes presentados  y publicados</t>
  </si>
  <si>
    <t>Realizar una (1) auditoría con el fin de evaluar el Sistema Integrado de Gestión Institucional SIGI</t>
  </si>
  <si>
    <t>Evaluar el Sistema Integrado de Gestión Institucional - SIGI</t>
  </si>
  <si>
    <t>Auditorías desarrollada / Auditorías Programadas</t>
  </si>
  <si>
    <t>Una Auditoría desarrollada</t>
  </si>
  <si>
    <r>
      <rPr>
        <u/>
        <sz val="10"/>
        <rFont val="Arial Narrow"/>
        <family val="2"/>
      </rPr>
      <t>2 Trimestre:</t>
    </r>
    <r>
      <rPr>
        <sz val="10"/>
        <rFont val="Arial Narrow"/>
        <family val="2"/>
      </rPr>
      <t xml:space="preserve"> En mayo se realizó la Auditoría Interna al SIGI con el propósito de revisar los 12 procesos que conforman el sistema, incluidos los subprocesos así como la revisión al plan de mejoramiento resultado de la  auditoria 2016. El informes de auditoría se puede consultar en el siguiente link: https://www.uspec.gov.co/wp-content/uploads/2018/06/Informe-Auditoria-2018.pdf  Avance 100%</t>
    </r>
  </si>
  <si>
    <t>Implemetar y adoptar el Modelo Integrado de Planeación y Gestión - MIPG</t>
  </si>
  <si>
    <t>Cumplimiento al Cronograma de actividades para la vigencia</t>
  </si>
  <si>
    <t>Cronograma desarrollado</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</si>
  <si>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</si>
  <si>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</si>
  <si>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</si>
  <si>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</si>
  <si>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</si>
  <si>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</si>
  <si>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 xml:space="preserve"> Ejecutar el 100% de los procesos planeados  en el Plan Anual de Adquisiciones. </t>
  </si>
  <si>
    <t>Realizar  mesas de trabajo mensualmente con los responsables de las unidades ejecutoras e informar al Comité Directivo.</t>
  </si>
  <si>
    <t>Gestión Administrativa y Financiera</t>
  </si>
  <si>
    <t>Dirección Administrativa y Financiera</t>
  </si>
  <si>
    <t>Subdirector Administrativo Grupo Administrativo</t>
  </si>
  <si>
    <t xml:space="preserve">Número de procesos contratados  / total de procesos contenidos en el PAA   x 100 </t>
  </si>
  <si>
    <t>El 100%  del los procesos planeados sean  contratados</t>
  </si>
  <si>
    <t xml:space="preserve"> Ejecutar el 100%  del cronograma de actividades del Grupo Administrativo. </t>
  </si>
  <si>
    <t>Desarrollar las acciones establecidas en el cronograma  anual de trabajo del grupo administrativo.</t>
  </si>
  <si>
    <t xml:space="preserve"> Actividades cumplidas   / Total   actividades programadas   </t>
  </si>
  <si>
    <t>Cronograma de trabajo ejecutado al 100%</t>
  </si>
  <si>
    <t xml:space="preserve">Fortalecer la cultura organizacional a través del desarrollo de competencias y bienestar integral del talento humano para afianzar el compromiso institucional
</t>
  </si>
  <si>
    <t>Desarrollar el Plan Institucional de Gestión Ambiental - PIGA</t>
  </si>
  <si>
    <t>Adelantar las actividades establecidas en el Plan Institucional de Gestión Ambiental - PIGA</t>
  </si>
  <si>
    <t>Actividades realizadas / total de actividades planeadas</t>
  </si>
  <si>
    <t xml:space="preserve">Plan Institucional de Gestión Ambiental - PIGA implementado </t>
  </si>
  <si>
    <t>Desarrollar el Plan de control ambiental del sector público</t>
  </si>
  <si>
    <t>Adelantar las actividades establecidas en el Plan de control ambiental del sector público, para presentar a Secretaria Distrital de Ambiente</t>
  </si>
  <si>
    <t xml:space="preserve"> Plan de control ambiental implementado </t>
  </si>
  <si>
    <t>Servicio al Ciudadano</t>
  </si>
  <si>
    <t>Robustecer los mecanismos de Transparencia Institucional y de lucha contra la corrupción</t>
  </si>
  <si>
    <t>Dar  a conocer la Mision de la Unidad a la Ciudadanía.</t>
  </si>
  <si>
    <t>Realizar 4 foros de las áreas misionales por medio de la página WEB</t>
  </si>
  <si>
    <t>Director Administrativo y Financiero
Coordinador Atención al Ciudadano</t>
  </si>
  <si>
    <t>Foros realizados/Foros Propuestos</t>
  </si>
  <si>
    <t>Lograr un mayor conocimiento de la Misión de la Unidad por parte de la Ciudadania.</t>
  </si>
  <si>
    <t>Socializar  al 50% de los  servidores publicos  de la Unidad referente  la importancia de dar las respuestas a tiempo y de fondo a los requerimientos de la ciudadanía.</t>
  </si>
  <si>
    <t>Realizar actividades de  socialización  al 50% de los servidores públicos referente al procedimiento de Servicio al Ciudadano</t>
  </si>
  <si>
    <t>Servidores publicos socializados /Servidores publicos propuestos</t>
  </si>
  <si>
    <t xml:space="preserve">Funcionarios sensibilizados en la atención a requerimientos de la ciudadanía </t>
  </si>
  <si>
    <t>Información y comunicación</t>
  </si>
  <si>
    <t>Gestión Documental</t>
  </si>
  <si>
    <t>Implementar el programa de Gestión Documental</t>
  </si>
  <si>
    <t>Organizar los archivos de gestiòn en un  20% de la totalidad de series de las TRDS de la Unidad</t>
  </si>
  <si>
    <t>Realizar las diferentes acciones requeridas para la organizaciòn de Archivos de Gestión</t>
  </si>
  <si>
    <t>Subdirección Administrativa</t>
  </si>
  <si>
    <t>Subdirector Administrativo Coordinador Gestión Documental</t>
  </si>
  <si>
    <t>Número de series  organizadas  / total de series de la USPEC equivalente al 20%</t>
  </si>
  <si>
    <t>20%  de  series organizadas en los archivos de gestón</t>
  </si>
  <si>
    <t>Socializar el Programa de Gestión Documental al 100% de los funcionarios de la USPEC</t>
  </si>
  <si>
    <t>Diseñar  el Programa de Gestión Documental, aprobarlo por Comité Institucional de Gestión del Desempeño y socializar  a cada una de las áreas de la entidad</t>
  </si>
  <si>
    <t>N°. de dependencias capacitadas/total de las dependencias de la Unidad</t>
  </si>
  <si>
    <t>Programa de Gestion Documental  socializado</t>
  </si>
  <si>
    <t>Socializar al 100% de los funcionarios de la USPEC el Plan Institucional de Archivos de la Entidad -PINAR</t>
  </si>
  <si>
    <t>Crear y socializar   el documento del Plan Institucional de Archivos de la Entidad -PINAR</t>
  </si>
  <si>
    <t>Plan Institucional de Archivos -PINAR socializado</t>
  </si>
  <si>
    <t>Talento Humano</t>
  </si>
  <si>
    <t>Gestión del Talento Humano</t>
  </si>
  <si>
    <t>Fortalecer la cultura organizacional a través del desarrollo de competencias y bienestar integral del talento humano para afianzar el compromiso institucional</t>
  </si>
  <si>
    <t>Fortalecer la planta de personal de la entidad</t>
  </si>
  <si>
    <t>Culminar el rediseño institucional para ser presentado a las instancias competentes.</t>
  </si>
  <si>
    <t>Establecer y desarrollar cronograma de trabajo para Rediseño institucional</t>
  </si>
  <si>
    <t>Subdirector Administrativo Coordinador Grupo Administración de Personal</t>
  </si>
  <si>
    <t>Avance del cronograma de trabajo para Rediseño institucional</t>
  </si>
  <si>
    <t>Estudio actualizado y presentado ante las instancias correspondientes (MIJ, DAFP, MHCP)</t>
  </si>
  <si>
    <t xml:space="preserve">Revisar, actualizar y ajustar todos los documentos de la Sub dirección Financiera.
</t>
  </si>
  <si>
    <t>Actualizar, modificar, complementar y/o crear 8 procedimientos y 29 formatos que actualmente están en vigencia en los grupos de Presupuesto, Contabilidad y Tesorería, según sea el caso.</t>
  </si>
  <si>
    <t>Subdirección Financiera</t>
  </si>
  <si>
    <t>Jefe Subdirección Financiera</t>
  </si>
  <si>
    <t>Total Procedimientos y formatos actualizados /  procedimientos existentes</t>
  </si>
  <si>
    <t xml:space="preserve">8 Procedimientos y 29 formatos actualizados </t>
  </si>
  <si>
    <t>Realizar socialización de las politicas contables dentro de la implementación de las Normas Internacionales de Información Financiera NICPS, a 40 Funcionarios</t>
  </si>
  <si>
    <t>Socializar en el tema de politicas contables dentro de la implementación de las Normas Internacionales de Información Financiera NICPS, a los funcionarios de la Subdirecciòn Financiera (27) y al equipo Directivo de la entidad (13)</t>
  </si>
  <si>
    <t xml:space="preserve">Total funcionarios socializados/ Total funcionarios a socializar </t>
  </si>
  <si>
    <t>40 Funcionarios socializados en politicas contables - Normas Internacionales de Información Financiera NICPS</t>
  </si>
  <si>
    <t>Gobierno Digital</t>
  </si>
  <si>
    <t>Establecer la guía de  transición e implementación  del protocolo  IPv4 a IPv6 (MSPI)</t>
  </si>
  <si>
    <t>Mesas de trabajo internas para determinar el estado actual de la infraestructura tecnològica para desarrollar el plan de transición del protocolo IPV4 a IPV6.</t>
  </si>
  <si>
    <t>Gestión de las Tecnologías de la Información</t>
  </si>
  <si>
    <t>Oficina de Tecnología</t>
  </si>
  <si>
    <t>Documento guía de  implementación del protocolo IPV6</t>
  </si>
  <si>
    <t>Documento elaborado</t>
  </si>
  <si>
    <t>Actualizar el plan estrategico de tecnologías de información alineado con el marco de referencia de arquitectura empresarial</t>
  </si>
  <si>
    <t>Mesas de trabajajo para la actualización del plan estrategico de tecnologias de información</t>
  </si>
  <si>
    <t>Plan Estratégico de tecnologías de información</t>
  </si>
  <si>
    <t>Plan estratégico actualizado</t>
  </si>
  <si>
    <t>Seguridad Digital</t>
  </si>
  <si>
    <t xml:space="preserve">Definir el plan de seguridad y privacidad de la información </t>
  </si>
  <si>
    <t xml:space="preserve">Mesas de trabajo para la definición del plan de seguridad y privacidad de la información </t>
  </si>
  <si>
    <t xml:space="preserve">Plan de seguridad y privacidad de información </t>
  </si>
  <si>
    <t>Plan formulado</t>
  </si>
  <si>
    <t>Definición del plan de tratamiento de riesgos de seguridad de información</t>
  </si>
  <si>
    <t>Gestionar la contratación  del personal para la elaboración del plan de tratamiento de riesgos de seguridad de información de la entidad</t>
  </si>
  <si>
    <t xml:space="preserve">Estudios previos radicados </t>
  </si>
  <si>
    <t>Desarrollar el Plan Anual de Vacantes</t>
  </si>
  <si>
    <t>Adelantar las actividades establecidas en el  Plan Anual de Vacantes</t>
  </si>
  <si>
    <t>Total de actividades realizadas / total de actividades planeadas</t>
  </si>
  <si>
    <t xml:space="preserve">  Plan Anual de Vacantes ejecutado</t>
  </si>
  <si>
    <t>Desarrollar el Plan de Previsión de Recursos Humanos</t>
  </si>
  <si>
    <t>Adelantar las actividades establecidas en el Plan de Previsión de Recursos Humanos</t>
  </si>
  <si>
    <t xml:space="preserve"> Plan de Previsión de Recursos Humanos ejecutado</t>
  </si>
  <si>
    <t xml:space="preserve">Sistematizar la expedición de las  certificaciones laborales </t>
  </si>
  <si>
    <t>Realizar las actividades establecidas en el cronograma de trabajo para el desarrollo de la sistematización del proceso de certificaciones laborales</t>
  </si>
  <si>
    <t>Total de actividades realizadas / Total de actividades planeadas</t>
  </si>
  <si>
    <t xml:space="preserve">Sistematización de  la expedición de las  certificaciones laborales </t>
  </si>
  <si>
    <t>Desarrollar el Plan de Capacitación</t>
  </si>
  <si>
    <t>Adelantar las actividades establecidas en el Plan Institucional de Capacitación PIC</t>
  </si>
  <si>
    <t>Subdirector Administrativo Coordinador Grupo de Talento Humano</t>
  </si>
  <si>
    <t xml:space="preserve"> Plan de Capacitación Institucional PIC ejecutado</t>
  </si>
  <si>
    <t>Desarrollar el Plan de bienestar e incentivos</t>
  </si>
  <si>
    <t>Adelantar las actividades establecidas en el Plan de bienestar e incentivos</t>
  </si>
  <si>
    <t>Plan de Bienestar e Incentivos ejecutado</t>
  </si>
  <si>
    <t>Desarrollar el Plan de seguridad y salud en el trabajo</t>
  </si>
  <si>
    <t>Adelantar las actividades establecidas en e Plan de seguridad y salud en el trabajo</t>
  </si>
  <si>
    <t xml:space="preserve"> Plan  de seguridad y salud en el trabajo ejecutado</t>
  </si>
  <si>
    <t>Desarrollar la medición, análisis y mejoramiento del clima organizacional</t>
  </si>
  <si>
    <t>Adelantar las actividades establecidas para la Medición, análisis y mejoramiento del clima organizacional</t>
  </si>
  <si>
    <t xml:space="preserve">Programa para  la medición, análisis y mejoramiento del clima organizacional ejecutado
</t>
  </si>
  <si>
    <t>Evaluación del desempeño de los empleados públicos en provisionalidad</t>
  </si>
  <si>
    <t>Realizar las actividades establecidas en el cronograma de trabajo para la la implementación de evaluación del personal provisional</t>
  </si>
  <si>
    <t>Total de actividads realizadas / Total de actividades planeadas</t>
  </si>
  <si>
    <t>Cumplimiento al cronograma de trabajo establecido</t>
  </si>
  <si>
    <t>Defensa Jurídica</t>
  </si>
  <si>
    <t>Implementar la política de prevención de daño antijurídico de la entidad</t>
  </si>
  <si>
    <t xml:space="preserve">Crear, aprobar y socializar la política de prevención del daño antijurídico en la Entidad.
</t>
  </si>
  <si>
    <t>Gestión Jurídica</t>
  </si>
  <si>
    <t>Oficina Asesora Jurídica</t>
  </si>
  <si>
    <t>Política del daño antijurídico implementada</t>
  </si>
  <si>
    <t>Contestar oportunamente las demandas notificadas en los términos establecidos por la ley.</t>
  </si>
  <si>
    <t>Representar judicial y extrajudicialmente a la entidad en los procesos y actuaciones que se instauren en su contra o que ésta deba promover, mediante poder o delegación, y supervisar el trámite de los mismos</t>
  </si>
  <si>
    <t>Acciones y demandas  contestadas dentro de los términos de ley/Acciones y demandas  recibidas con vencimiento dentro del trimestre</t>
  </si>
  <si>
    <t>Defensa judicial adecuada</t>
  </si>
  <si>
    <t>Investigar todas las conductas disciplinarias en contra de los servidores públicos de la Entidad, garantizando la buena marcha de la gestión pública bajo los principios de la ley 734 de 2002.</t>
  </si>
  <si>
    <t>Adelantar las actuaciones disciplinarias al interior de la Entidad, tanto de las remitidas por entes de control, como las generadas al interior de la Entidad de acuerdo a lo establecido en la Ley 734 de 2002.</t>
  </si>
  <si>
    <t>Autos inhibitorios de indagación preliminar y/o de apertura de investigación disciplinaria emitidos durante el trimestre / Quejas radicadas en el trimestre</t>
  </si>
  <si>
    <t xml:space="preserve">Conductas disciplinarias investigadas </t>
  </si>
  <si>
    <t>Lograr una comunicación fluida y eficaz entre la USPEC, sus diferentes dependencias  y los particulares, en relación con los derechos de petición de competencia de la Oficina Asesora Jurídica.</t>
  </si>
  <si>
    <t>Responder los derechos de petición de manera oportuna completa y de fondo</t>
  </si>
  <si>
    <t>Derechos de petición contestados dentro de términos de ley/Derechos de petición recibidos con vencimiento dentro del trimestre</t>
  </si>
  <si>
    <t>Peticiones contestadas dentro de los términos de ley</t>
  </si>
  <si>
    <t>Generar lineamientos jurídicos claros, para que las diferentes áreas de la entidad tengan un criterio unificado</t>
  </si>
  <si>
    <t>Investigación y emisión de conceptos de manera oportuna y con un criterio netamente jurídico</t>
  </si>
  <si>
    <t>Conceptos emitidos oportunamente/Solicitud de emisión de conceptos con vencimiento dentro del trimestre</t>
  </si>
  <si>
    <t>Conceptos emitidos dentro de plazos  razonables</t>
  </si>
  <si>
    <t>Control Interno</t>
  </si>
  <si>
    <t>Fortalecer la cultura de autocontrol en la USPEC</t>
  </si>
  <si>
    <t xml:space="preserve">Desarrolar al 100% el programa de seguimientos de Ley para la vigencia </t>
  </si>
  <si>
    <t>Evaluación de la Gestión Institucional</t>
  </si>
  <si>
    <t>Oficina de Control Interno</t>
  </si>
  <si>
    <t xml:space="preserve">% cumplimiento del programa de seguimientos de Ley para la vigencia </t>
  </si>
  <si>
    <t>Cumplimiento al Programa de seguimientos de ley</t>
  </si>
  <si>
    <t>Desarrollar al 100% el Programa de Auditorías para la Vigencia</t>
  </si>
  <si>
    <t>% cumplimiento del programa de auditorías para la vigencia</t>
  </si>
  <si>
    <t>Programa de Auditorías desarrollado</t>
  </si>
  <si>
    <t xml:space="preserve">Desarrollar 6 actividades de fomento de la cultura de autocontrol </t>
  </si>
  <si>
    <t xml:space="preserve">% de ejecuciòn de las actividades programadas </t>
  </si>
  <si>
    <t xml:space="preserve">Actividades de cultura de autocontrol desarrolladas </t>
  </si>
  <si>
    <t>VIGENCIA:  2018</t>
  </si>
  <si>
    <t>2. PERÍODO SEGUIMIENTO:  TERCER TRIMESTRE 2018</t>
  </si>
  <si>
    <r>
      <rPr>
        <u/>
        <sz val="10"/>
        <rFont val="Arial Narrow"/>
        <family val="2"/>
      </rPr>
      <t xml:space="preserve">2 Trimestre: </t>
    </r>
    <r>
      <rPr>
        <sz val="10"/>
        <rFont val="Arial Narrow"/>
        <family val="2"/>
      </rPr>
      <t>Se socializará el Plan Institucional de Archivos (PINAR), a todas las dependencias de la USPEC, con el propósito de que todos los funcionarios conozcan y apliquen este instrumento archivístico.  La socialización se realizará en tres jornadas: </t>
    </r>
    <r>
      <rPr>
        <i/>
        <sz val="10"/>
        <rFont val="Arial Narrow"/>
        <family val="2"/>
      </rPr>
      <t>22, 23 y 24 de agosto</t>
    </r>
    <r>
      <rPr>
        <sz val="10"/>
        <rFont val="Arial Narrow"/>
        <family val="2"/>
      </rPr>
      <t xml:space="preserve">, con el propósito de dar cobertura a todas las dependencias de la entidad. 
</t>
    </r>
    <r>
      <rPr>
        <u/>
        <sz val="10"/>
        <rFont val="Arial Narrow"/>
        <family val="2"/>
      </rPr>
      <t>3 Trimestre:</t>
    </r>
    <r>
      <rPr>
        <sz val="10"/>
        <rFont val="Arial Narrow"/>
        <family val="2"/>
      </rPr>
      <t xml:space="preserve"> Se requiere actualizar el actual PINAR,  conforme al Manual de formulación del Plan Institucional de Archivo del AGN, y el Decreto Único Reglamentario del Sector Cultura 1080 de 2015.  Se debe conformar un equipo de trabajo con la Oficina de Tecnología,  Jurídica y Planeación/SIGI, ya que se requiere de articulación, con el fin de orientar los planes a corto, mediano y largo plazo para desarrollar la función archivística de la entidad.</t>
    </r>
  </si>
  <si>
    <r>
      <rPr>
        <u/>
        <sz val="10"/>
        <rFont val="Arial Narrow"/>
        <family val="2"/>
      </rPr>
      <t>2 Trimestre</t>
    </r>
    <r>
      <rPr>
        <sz val="10"/>
        <rFont val="Arial Narrow"/>
        <family val="2"/>
      </rPr>
      <t xml:space="preserve">: Se capacitarán a los funcionarios de cada dependencia responsable de la organización del archivo de gestión, de acuerdo con el Instructivo A1-S6-IN-01: Criterios de Organización de archivos de Gestión y las Tablas de Retención Documental (TRD). La capacitación se realizará en dos jornadas: 17 y 18 de julio del año en curso.
</t>
    </r>
    <r>
      <rPr>
        <u/>
        <sz val="10"/>
        <rFont val="Arial Narrow"/>
        <family val="2"/>
      </rPr>
      <t>3. Trimestre:</t>
    </r>
    <r>
      <rPr>
        <sz val="10"/>
        <rFont val="Arial Narrow"/>
        <family val="2"/>
      </rPr>
      <t xml:space="preserve"> El 12 de septiembre del año en curso, se realizó capacitación a los responsables de la organización del archivo de gestión, de acuerdo con el Instructivo A1-S6-IN-01: Criterios de Organización de archivos de Gestión y las Tablas de Retención Documental (TRD).
Se adjunta la presentación y registro de asistencia con las respectivas firmas.</t>
    </r>
  </si>
  <si>
    <t>Se adjunta la presentación y registro de asistencia con las respectivas firmas.</t>
  </si>
  <si>
    <t>Se adjunta la actual política de Gestión Documental que se encuentra en la página web.</t>
  </si>
  <si>
    <r>
      <rPr>
        <u/>
        <sz val="10"/>
        <rFont val="Arial Narrow"/>
        <family val="2"/>
      </rPr>
      <t>2 Trimestre</t>
    </r>
    <r>
      <rPr>
        <sz val="10"/>
        <rFont val="Arial Narrow"/>
        <family val="2"/>
      </rPr>
      <t xml:space="preserve">: El Grupo de Comunicaciones ha desarrollado las actividades correspondientes al cronograma de trabajo, realizó 140 publicaciones internas, 16 monitoreos de medios, 116 publicaciones en las Redes Sociales, 26 publicaciones en el portal web y se cubrió los medios de comunicación acorde a la agenda directiva.
</t>
    </r>
    <r>
      <rPr>
        <u/>
        <sz val="10"/>
        <rFont val="Arial Narrow"/>
        <family val="2"/>
      </rPr>
      <t>3 Trimestre</t>
    </r>
    <r>
      <rPr>
        <sz val="10"/>
        <rFont val="Arial Narrow"/>
        <family val="2"/>
      </rPr>
      <t>: Realización  del monitoreo de medios con un total de 62 noticias, 43 comunicados de prensa, 124 publicaciones en las Redes Sociales, 230 publicaciones internas. El 24 de Julio se realizó la audiencia pública de rendición de cuentas vigencia primer periodo 2018, publicado en la página web y redes sociales; diagramación y publicación del informe de rendición de cuentas vigencia 2018.</t>
    </r>
  </si>
  <si>
    <t>No reportó avance de seguimiento para el 2 trimestre</t>
  </si>
  <si>
    <t>Anexa Hoja de Indicador</t>
  </si>
  <si>
    <r>
      <rPr>
        <u/>
        <sz val="10"/>
        <rFont val="Arial Narrow"/>
        <family val="2"/>
      </rPr>
      <t>2 Trimestre:</t>
    </r>
    <r>
      <rPr>
        <sz val="10"/>
        <rFont val="Arial Narrow"/>
        <family val="2"/>
      </rPr>
      <t xml:space="preserve"> Se realizaron seis informes de seguimiento a la ejecución presupuestal, publicados en la página web en la ruta: Información de interés / Planeación y Gestión / Presupuesto / Presupuesto 2018. Comunicados a la Dirección General.  Seis informes de avance ejecución proyectos de inversión, publicados en la página web en la ruta: Información de interés / Planeación y Gestión / Proyectos / Proyectos 2018.  Se presentó y publicó informe de avance Plan de Acción del Primer trimestre 2018, ruta: Información de interés / Planeación y Gestión / Planes / Planes 2018. Total de informes realizados y publicados en el primer semestre 13, de 27 establecidos para la vigencia. Avance 48,15%
</t>
    </r>
    <r>
      <rPr>
        <u/>
        <sz val="10"/>
        <rFont val="Arial Narrow"/>
        <family val="2"/>
      </rPr>
      <t>3 trimestre:</t>
    </r>
    <r>
      <rPr>
        <sz val="10"/>
        <rFont val="Arial Narrow"/>
        <family val="2"/>
      </rPr>
      <t xml:space="preserve"> Realizacón de 3 informes de seguimiento a la  Ejecuciòn Presupuestal publicados en el  Link: https://www.uspec.gov.co/?page_id=5919; 3  informes avances de ejecución de Proyectos de Inversiòn en el Link: https://www.uspec.gov.co/?page_id=5637;  1 Informe de avance del Plan de Acciòn  correspondiente al  2 Trimestre publicado en el Link: https://www.uspec.gov.co/?page_id=5358</t>
    </r>
  </si>
  <si>
    <r>
      <rPr>
        <u/>
        <sz val="10"/>
        <color theme="1"/>
        <rFont val="Arial Narrow"/>
        <family val="2"/>
      </rPr>
      <t>En el 2do Trimestre</t>
    </r>
    <r>
      <rPr>
        <sz val="10"/>
        <color theme="1"/>
        <rFont val="Arial Narrow"/>
        <family val="2"/>
      </rPr>
      <t xml:space="preserve"> se incluyen los informes de Ejecuciòn Presupuestal y de Proyectos de Inversiòn correspondientes al  cierre de la vigencia 2017</t>
    </r>
  </si>
  <si>
    <r>
      <rPr>
        <u/>
        <sz val="10"/>
        <rFont val="Arial Narrow"/>
        <family val="2"/>
      </rPr>
      <t xml:space="preserve">2 Trimestre: </t>
    </r>
    <r>
      <rPr>
        <sz val="10"/>
        <rFont val="Arial Narrow"/>
        <family val="2"/>
      </rPr>
      <t xml:space="preserve">Considerando que la SUBAER fue incluida en el Plan de Acción Institucional para el segundo trimestre de 2018, comedidamente se comunica que se comenzará a brindar la información correspondiente a los porcentajes de avance de las dos actividades propuestas para el tercer trimestre del año en curso. Lo anterior, teniendo en cuenta que las Dependencias Misionales se tomaron su tiempo para la elaboración de los formatos respectivos y la socialización de los mismos dirigida a los Servidores Públicos de enlace y apoyo en Establecimientos de Reclusión y Regionales del Instituto Nacional Penitenciario y Carcelario - INPEC.
</t>
    </r>
    <r>
      <rPr>
        <u/>
        <sz val="10"/>
        <rFont val="Arial Narrow"/>
        <family val="2"/>
      </rPr>
      <t>3 Trimestre:</t>
    </r>
    <r>
      <rPr>
        <sz val="10"/>
        <rFont val="Arial Narrow"/>
        <family val="2"/>
      </rPr>
      <t xml:space="preserve">   84 /84 = 100%.  Las Direcciones de Logística e Infraestructura, deberàn incluir en sus procedimientos la "Matriz de Seguimiento a Requerimientos en Establecimientos de Reclusión Adscritos al INPEC"; estas Dependencias  son las indicadas para solicitar a  OAPLA, dicha incorporación</t>
    </r>
  </si>
  <si>
    <r>
      <rPr>
        <u/>
        <sz val="10"/>
        <rFont val="Arial Narrow"/>
        <family val="2"/>
      </rPr>
      <t xml:space="preserve">2 Trimestre: </t>
    </r>
    <r>
      <rPr>
        <sz val="10"/>
        <rFont val="Arial Narrow"/>
        <family val="2"/>
      </rPr>
      <t xml:space="preserve">Considerando que la SUBAER fue incluida en el Plan de Acción Institucional para el segundo trimestre de 2018, comedidamente se comunica que se comenzará a brindar la información correspondiente a los porcentajes de avance de las dos actividades propuestas para el tercer trimestre del año en curso. Lo anterior, teniendo en cuenta que las Dependencias Misionales se tomaron su tiempo para la elaboración de los formatos respectivos y la socialización de los mismos dirigida a los Servidores Públicos de enlace y apoyo en Establecimientos de Reclusión y Regionales del Instituto Nacional Penitenciario y Carcelario - INPEC.
</t>
    </r>
    <r>
      <rPr>
        <u/>
        <sz val="10"/>
        <rFont val="Arial Narrow"/>
        <family val="2"/>
      </rPr>
      <t>3 Trimestre:</t>
    </r>
    <r>
      <rPr>
        <sz val="10"/>
        <rFont val="Arial Narrow"/>
        <family val="2"/>
      </rPr>
      <t xml:space="preserve">  235/235= 100% . Las Direcciones de Logística e Infraestructura, deberàn incluir en sus procedimientos, los siguientes formatos aprobados y publicados en el SIGI: M2-FO-22. Reporte Quincenal Apoyo y Seguimiento Contratos de Obras/Interventoria; M2-FO-23. Reporte novedades de Mantenimiento de los ERON; M4-S2-FO-23. Instrumento de Supervisión PPL- Promoción y Prevención Salud Pública Intramural; M4-S2-FO-24. Formato de Verificación a la Prestación de Servicios de Salud PPL Intramural; M4-S1-FO-03. Reporte de fallas en el Funcionamiento de los Equipos y Elementos Entregados por la USPEC; y M4-S1-FO-08. Ficha de Mantenimientos Preventivos y Correctivos</t>
    </r>
  </si>
  <si>
    <r>
      <rPr>
        <u/>
        <sz val="10"/>
        <rFont val="Arial Narrow"/>
        <family val="2"/>
      </rPr>
      <t>3 Trimestre:</t>
    </r>
    <r>
      <rPr>
        <sz val="10"/>
        <rFont val="Arial Narrow"/>
        <family val="2"/>
      </rPr>
      <t xml:space="preserve"> Durante el presente trimestre no se adjudicó el contrato</t>
    </r>
  </si>
  <si>
    <r>
      <rPr>
        <u/>
        <sz val="10"/>
        <rFont val="Arial Narrow"/>
        <family val="2"/>
      </rPr>
      <t>2 Trimestre</t>
    </r>
    <r>
      <rPr>
        <sz val="10"/>
        <rFont val="Arial Narrow"/>
        <family val="2"/>
      </rPr>
      <t>: La Oficina de Tecnología realizó la elaboración de los estudios previos para la contratación de la consultoría de implementación de Sistema de Gestión de Seguridad de la Información, mediante el cual se realizará el plan de tratamiento de riegos de seguridad de la información para la entidad. Estos fueron radicados en Dirección Contractual y fueron publicados en la plataforma SECOP II.</t>
    </r>
  </si>
  <si>
    <r>
      <rPr>
        <u/>
        <sz val="10"/>
        <rFont val="Arial Narrow"/>
        <family val="2"/>
      </rPr>
      <t>3 Trimestre</t>
    </r>
    <r>
      <rPr>
        <sz val="10"/>
        <rFont val="Arial Narrow"/>
        <family val="2"/>
      </rPr>
      <t>: Al tercer trimestre se encuentran seis(6)  estudios previos aprobados (2 en el primer trimestre y 4 en el tercer trimestre)</t>
    </r>
  </si>
  <si>
    <r>
      <rPr>
        <u/>
        <sz val="10"/>
        <rFont val="Arial Narrow"/>
        <family val="2"/>
      </rPr>
      <t>3 Trimestre</t>
    </r>
    <r>
      <rPr>
        <sz val="10"/>
        <rFont val="Arial Narrow"/>
        <family val="2"/>
      </rPr>
      <t>: Durante el presente trimestre, no se ha realizado ninguna actividad, frente a la implementación del PIGA, se espera desarrollar esta actividad en el cuarto trimestre.</t>
    </r>
  </si>
  <si>
    <r>
      <rPr>
        <u/>
        <sz val="10"/>
        <rFont val="Arial Narrow"/>
        <family val="2"/>
      </rPr>
      <t>3 Trimestre</t>
    </r>
    <r>
      <rPr>
        <sz val="10"/>
        <rFont val="Arial Narrow"/>
        <family val="2"/>
      </rPr>
      <t>: Durante el presente trimestre, no se ha realizado ninguna actividad, frente a la implementación de Plan Ambiental  de la  Secretaria Distrital de Ambiente, se espera desarrollar esta actividad en el cuarto trimestre.</t>
    </r>
  </si>
  <si>
    <r>
      <rPr>
        <u/>
        <sz val="10"/>
        <color theme="1"/>
        <rFont val="Arial Narrow"/>
        <family val="2"/>
      </rPr>
      <t>2 Trimestre</t>
    </r>
    <r>
      <rPr>
        <sz val="10"/>
        <color theme="1"/>
        <rFont val="Arial Narrow"/>
        <family val="2"/>
      </rPr>
      <t>: No hay avance frente al resultado esperado de 37 documentos actualizados, por lo tanto el avance es del 0%</t>
    </r>
  </si>
  <si>
    <r>
      <rPr>
        <u/>
        <sz val="10"/>
        <rFont val="Arial Narrow"/>
        <family val="2"/>
      </rPr>
      <t>2 Trimestre</t>
    </r>
    <r>
      <rPr>
        <sz val="10"/>
        <rFont val="Arial Narrow"/>
        <family val="2"/>
      </rPr>
      <t xml:space="preserve">: El Grupo de Contabilidad se reunió, para efectuar la implementación de las NIICSP, elaborando un plan de trabajo para la socialización de las mismos. Se realizaron capacitaciones para 6 funcionarios de la Subdirección financiera.
</t>
    </r>
    <r>
      <rPr>
        <u/>
        <sz val="10"/>
        <rFont val="Arial Narrow"/>
        <family val="2"/>
      </rPr>
      <t xml:space="preserve">
3 Trimestre:</t>
    </r>
    <r>
      <rPr>
        <sz val="10"/>
        <rFont val="Arial Narrow"/>
        <family val="2"/>
      </rPr>
      <t xml:space="preserve"> El Grupo de Contabilidad se reunió, para efectuar la implementación de las NIICSP, elaborando un plan de trabajo para la socializacion de las mismos, se socializaron 13 servidores públicos Directivos. 19/40 = 48% acumulado </t>
    </r>
  </si>
  <si>
    <r>
      <rPr>
        <u/>
        <sz val="10"/>
        <color theme="1"/>
        <rFont val="Arial Narrow"/>
        <family val="2"/>
      </rPr>
      <t>2 Trimestre</t>
    </r>
    <r>
      <rPr>
        <sz val="10"/>
        <color theme="1"/>
        <rFont val="Arial Narrow"/>
        <family val="2"/>
      </rPr>
      <t xml:space="preserve">: El avance real se mide con base en la meta propuesta de 40 funcionarios socializados.  6/40 = 15%
</t>
    </r>
    <r>
      <rPr>
        <u/>
        <sz val="10"/>
        <color theme="1"/>
        <rFont val="Arial Narrow"/>
        <family val="2"/>
      </rPr>
      <t>3 Trimestre:</t>
    </r>
    <r>
      <rPr>
        <sz val="10"/>
        <color theme="1"/>
        <rFont val="Arial Narrow"/>
        <family val="2"/>
      </rPr>
      <t xml:space="preserve"> El acumulado para la fecha es de 19 funcionarios socializados.</t>
    </r>
  </si>
  <si>
    <r>
      <rPr>
        <u/>
        <sz val="10"/>
        <rFont val="Arial Narrow"/>
        <family val="2"/>
      </rPr>
      <t>2 Trimestre</t>
    </r>
    <r>
      <rPr>
        <sz val="10"/>
        <rFont val="Arial Narrow"/>
        <family val="2"/>
      </rPr>
      <t xml:space="preserve">: Las actividades del Plan se inician con la aprobación del rediseño Institucional. Se adjunta cronograma de actividades del trámite de aprobación del Rediseño Institucional
</t>
    </r>
    <r>
      <rPr>
        <u/>
        <sz val="10"/>
        <rFont val="Arial Narrow"/>
        <family val="2"/>
      </rPr>
      <t>3 Trimestre</t>
    </r>
    <r>
      <rPr>
        <sz val="10"/>
        <rFont val="Arial Narrow"/>
        <family val="2"/>
      </rPr>
      <t>: Teniendo en cuenta lo estipulado en el cronograma de actividades, el Grupo Administración de Personal ha reportado el Plan de Vacantes mensual a la Oficina de Control Interno mediante memorandos I-2018-009024 I-2018-010503 03-09-2018 y I-2018-012264.</t>
    </r>
  </si>
  <si>
    <r>
      <rPr>
        <u/>
        <sz val="10"/>
        <rFont val="Arial Narrow"/>
        <family val="2"/>
      </rPr>
      <t xml:space="preserve"> 3 Trimestre</t>
    </r>
    <r>
      <rPr>
        <sz val="10"/>
        <rFont val="Arial Narrow"/>
        <family val="2"/>
      </rPr>
      <t xml:space="preserve">: Mediante correo electrónico la Coordinadora del Grupo Administración de Personal, informa al grupo de Servidores Públicos de la Subdireccion Administrativa, escogidos para conformar el grupo de trabajo, las actividades a realizar para cumplir con la meta propuesta, El  desarrollo de la sistematizaión de la expedición de las certificaciones laborales se realizará a partir del 3 trimestre. Verificando el avance de las actividades programadas, se cumple el 40%  </t>
    </r>
  </si>
  <si>
    <r>
      <rPr>
        <u/>
        <sz val="10"/>
        <rFont val="Arial Narrow"/>
        <family val="2"/>
      </rPr>
      <t>3 Trimestre:</t>
    </r>
    <r>
      <rPr>
        <sz val="10"/>
        <rFont val="Arial Narrow"/>
        <family val="2"/>
      </rPr>
      <t xml:space="preserve">  Se realizaron 35 capacitaciones distribuidos en los diferentes linamientos temativos del PIC, de acuerdo con el cronograma propuesto para la vigencia</t>
    </r>
  </si>
  <si>
    <t>Se adjunta cronograma del SG-SST.</t>
  </si>
  <si>
    <t>Actividad para desarrollar en el 4 trimestre</t>
  </si>
  <si>
    <r>
      <rPr>
        <u/>
        <sz val="10"/>
        <rFont val="Arial Narrow"/>
        <family val="2"/>
      </rPr>
      <t>3 Trimestre</t>
    </r>
    <r>
      <rPr>
        <sz val="10"/>
        <rFont val="Arial Narrow"/>
        <family val="2"/>
      </rPr>
      <t xml:space="preserve">: Con memorando I-2018-011526 del 24 de septiembre se radicó proyecto modelo de evaluación de funcionarios Provisionales para revisión y ajustes por parte de la Oficina Asesora Jurìdica. </t>
    </r>
  </si>
  <si>
    <r>
      <rPr>
        <u/>
        <sz val="10"/>
        <rFont val="Arial Narrow"/>
        <family val="2"/>
      </rPr>
      <t>2 Trimestre</t>
    </r>
    <r>
      <rPr>
        <sz val="10"/>
        <rFont val="Arial Narrow"/>
        <family val="2"/>
      </rPr>
      <t xml:space="preserve">: Ya se tiene el inventario de los activos con que cuenta la Unidad para verificación y evaluación de compatibilidad en el proceso de planeación para la transición de IPv4 a IPv6
</t>
    </r>
    <r>
      <rPr>
        <u/>
        <sz val="10"/>
        <rFont val="Arial Narrow"/>
        <family val="2"/>
      </rPr>
      <t>3 Trimestre:</t>
    </r>
    <r>
      <rPr>
        <sz val="10"/>
        <rFont val="Arial Narrow"/>
        <family val="2"/>
      </rPr>
      <t xml:space="preserve"> Se verificó la  compatibilidad de los componentes del inventario de activos para continuar en el proceso de planeacion para la trancicion de IPv4 a IPv6</t>
    </r>
  </si>
  <si>
    <r>
      <rPr>
        <u/>
        <sz val="10"/>
        <rFont val="Arial Narrow"/>
        <family val="2"/>
      </rPr>
      <t>2 Trimestre</t>
    </r>
    <r>
      <rPr>
        <sz val="10"/>
        <rFont val="Arial Narrow"/>
        <family val="2"/>
      </rPr>
      <t xml:space="preserve">: De acuerdo al cronograma establecido se definió la versión inicial del Plan de Seguridad y privacidad de Información.
</t>
    </r>
    <r>
      <rPr>
        <u/>
        <sz val="10"/>
        <rFont val="Arial Narrow"/>
        <family val="2"/>
      </rPr>
      <t>3 Trimestre</t>
    </r>
    <r>
      <rPr>
        <sz val="10"/>
        <rFont val="Arial Narrow"/>
        <family val="2"/>
      </rPr>
      <t>: En agosto se solicitó aprobación del Plan de Seguridad de Información por parte del Comité Institucional de Gestión y Desempeño, aprobación según sesión virtual del mismo comité mediante Acta N. 1872 de Agosto 22. El Acta original encuentra en custodia en la Oficina Asesora de Planeación. Se adjunta el Plan de seguridad de información aprobado y el historial de correos del comité virtual. 
Al corte del 3 trimestre se cumplió con el 100% de la actividad</t>
    </r>
  </si>
  <si>
    <r>
      <rPr>
        <u/>
        <sz val="10"/>
        <rFont val="Arial Narrow"/>
        <family val="2"/>
      </rPr>
      <t>3 Trimestre:</t>
    </r>
    <r>
      <rPr>
        <sz val="10"/>
        <rFont val="Arial Narrow"/>
        <family val="2"/>
      </rPr>
      <t xml:space="preserve"> Se informa sobre el memorando I-2018-008637 radicado en la Oficna de Planeación el 01-08-2018, en el cual se solicitó la modificación de la actividad inicial del Plan Maestro  por cuatro nuevos indicadores propuestos, para lo cual la Dirección de Infraestructura  se encuentra en espera de respuesta sobre el particular.</t>
    </r>
  </si>
  <si>
    <r>
      <rPr>
        <u/>
        <sz val="10"/>
        <rFont val="Arial Narrow"/>
        <family val="2"/>
      </rPr>
      <t>3 Trimestre</t>
    </r>
    <r>
      <rPr>
        <sz val="10"/>
        <rFont val="Arial Narrow"/>
        <family val="2"/>
      </rPr>
      <t>:  Se realizó la entrega al INPEC de 576 cupos para la población privada de la libertad PPL en el establecimiento de Ibagué COIBA Picaleña, mediante contrato de obra No. 218 de 2013.</t>
    </r>
  </si>
  <si>
    <r>
      <rPr>
        <u/>
        <sz val="10"/>
        <rFont val="Arial Narrow"/>
        <family val="2"/>
      </rPr>
      <t>3 Trimestre</t>
    </r>
    <r>
      <rPr>
        <sz val="10"/>
        <rFont val="Arial Narrow"/>
        <family val="2"/>
      </rPr>
      <t>:  Se han intervenido 64 establecimientos durante la vigencia de 2018 a través de los procesos adelantados por la USPEC.  (Los procesos fueron adjudicados en diciembre de 2017 y se realizó acta de inicio a partir de febrero de 2018).</t>
    </r>
  </si>
  <si>
    <r>
      <rPr>
        <u/>
        <sz val="10"/>
        <color theme="1"/>
        <rFont val="Arial Narrow"/>
        <family val="2"/>
      </rPr>
      <t>2 Trimestre:</t>
    </r>
    <r>
      <rPr>
        <sz val="10"/>
        <color theme="1"/>
        <rFont val="Arial Narrow"/>
        <family val="2"/>
      </rPr>
      <t xml:space="preserve"> No reportó avance para el  Trimestre</t>
    </r>
  </si>
  <si>
    <r>
      <rPr>
        <u/>
        <sz val="10"/>
        <rFont val="Arial Narrow"/>
        <family val="2"/>
      </rPr>
      <t>2 Trimestre:</t>
    </r>
    <r>
      <rPr>
        <sz val="10"/>
        <rFont val="Arial Narrow"/>
        <family val="2"/>
      </rPr>
      <t xml:space="preserve"> La Política de Prevención del Daño Antijurídico fue creada y se encuentra en revisión de la Agencia Jurídica de Defensa del Estado para su respectiva aprobación y posterior socialización
</t>
    </r>
    <r>
      <rPr>
        <u/>
        <sz val="10"/>
        <rFont val="Arial Narrow"/>
        <family val="2"/>
      </rPr>
      <t>3 Trimestre:</t>
    </r>
    <r>
      <rPr>
        <sz val="10"/>
        <rFont val="Arial Narrow"/>
        <family val="2"/>
      </rPr>
      <t xml:space="preserve"> El Manual de Prevenciòn de daño antijurìdico fue aprobado y falta ser adoptado mediante acto administrativo</t>
    </r>
  </si>
  <si>
    <r>
      <rPr>
        <u/>
        <sz val="10"/>
        <rFont val="Arial Narrow"/>
        <family val="2"/>
      </rPr>
      <t>2 Trimestre:</t>
    </r>
    <r>
      <rPr>
        <sz val="10"/>
        <rFont val="Arial Narrow"/>
        <family val="2"/>
      </rPr>
      <t xml:space="preserve"> Se recibieron 11 informes con connotación disciplinaria, dando lugar a proferir 8 auto de investigación preliminar y 3 auto de investigación disciplinaria.
</t>
    </r>
    <r>
      <rPr>
        <u/>
        <sz val="10"/>
        <rFont val="Arial Narrow"/>
        <family val="2"/>
      </rPr>
      <t>3 Trimestre</t>
    </r>
    <r>
      <rPr>
        <sz val="10"/>
        <rFont val="Arial Narrow"/>
        <family val="2"/>
      </rPr>
      <t>: Se recibieron 11 informes con connotación disciplinaria, dando lugar a proferir 6 auto de indagaciòn preliminar y 5 auto de investigación disciplinaria.</t>
    </r>
  </si>
  <si>
    <r>
      <rPr>
        <u/>
        <sz val="10"/>
        <rFont val="Arial Narrow"/>
        <family val="2"/>
      </rPr>
      <t>2 Trimestre:</t>
    </r>
    <r>
      <rPr>
        <sz val="10"/>
        <rFont val="Arial Narrow"/>
        <family val="2"/>
      </rPr>
      <t xml:space="preserve"> Se recibieron 77 peticiones de las cuales se dió respuesta oportunamente a 72. Las 5 peticiones que se encuentra pendientes están en trámite dentro del término de respuesta.
</t>
    </r>
    <r>
      <rPr>
        <u/>
        <sz val="10"/>
        <rFont val="Arial Narrow"/>
        <family val="2"/>
      </rPr>
      <t>3Trimestre:</t>
    </r>
    <r>
      <rPr>
        <sz val="10"/>
        <rFont val="Arial Narrow"/>
        <family val="2"/>
      </rPr>
      <t xml:space="preserve"> Se recibieron 65 peticiones de las cuales se dio respuesta oportunamente a 61. Las 4 peticiones que se encuentra pendientes están en trámite dentro del término de respuesta, y se resolveran en el siguiente trimestre.</t>
    </r>
  </si>
  <si>
    <r>
      <rPr>
        <u/>
        <sz val="10"/>
        <rFont val="Arial Narrow"/>
        <family val="2"/>
      </rPr>
      <t>2 Trimestre</t>
    </r>
    <r>
      <rPr>
        <sz val="10"/>
        <rFont val="Arial Narrow"/>
        <family val="2"/>
      </rPr>
      <t>: Se recibieron 13 solicitudes de conceptos de los cuales se dio respuesta oportunamente a 12. El concepto que se encuentra pendientes está en trámite dentro del término de respuesta.
3</t>
    </r>
    <r>
      <rPr>
        <u/>
        <sz val="10"/>
        <rFont val="Arial Narrow"/>
        <family val="2"/>
      </rPr>
      <t xml:space="preserve"> Trmestre:</t>
    </r>
    <r>
      <rPr>
        <sz val="10"/>
        <rFont val="Arial Narrow"/>
        <family val="2"/>
      </rPr>
      <t xml:space="preserve"> Se recibieron 7 solicitudes de conceptos de los cuales se dó respuesta oportunamente a 6, la restante (1) se resolverá en el siguiente trimestre.</t>
    </r>
  </si>
  <si>
    <r>
      <rPr>
        <u/>
        <sz val="10"/>
        <rFont val="Arial Narrow"/>
        <family val="2"/>
      </rPr>
      <t>2 Trimestre:</t>
    </r>
    <r>
      <rPr>
        <sz val="10"/>
        <rFont val="Arial Narrow"/>
        <family val="2"/>
      </rPr>
      <t xml:space="preserve"> Para el primer semestre de la vigencia 2018, del total de Estudios Previos Proyectados en el PAA publicado el 29 de mayo/18 (49); se publicaron en el SECOP 12, que corresponde a un total de eficacia del 24%. Discriminados así: 11 estudios previos aprobados del proyecto de fortalecimiento y 1 del proyecto de Construcción y Ampliación de la Infraestructura para la ampliación de cupos. Evidenciándose el 41% no ejecutado por la falta de diseños e información técnica para la consecución de estudios previos.
</t>
    </r>
    <r>
      <rPr>
        <u/>
        <sz val="10"/>
        <rFont val="Arial Narrow"/>
        <family val="2"/>
      </rPr>
      <t>3 Trimestre</t>
    </r>
    <r>
      <rPr>
        <sz val="10"/>
        <rFont val="Arial Narrow"/>
        <family val="2"/>
      </rPr>
      <t>: Del total de Estudios Previos Proyectados en el PAA publicado el 29 de septiembre/18 (86 estudios) se aprobaron 37 que corresponde a un total de eficacia del 43%. Cumpliendo con la meta establecida para este trimestre.</t>
    </r>
  </si>
  <si>
    <r>
      <rPr>
        <u/>
        <sz val="10"/>
        <rFont val="Arial Narrow"/>
        <family val="2"/>
      </rPr>
      <t>2 Trimestre:</t>
    </r>
    <r>
      <rPr>
        <sz val="10"/>
        <rFont val="Arial Narrow"/>
        <family val="2"/>
      </rPr>
      <t xml:space="preserve"> Realización de  9 mesas de trabajo para sensibilizar  32 funcionarios con el fin de   concienciar la importancia de los indicadores de Gestión y apoyar el proceso de reformulación. Adicionalmente se realizó un ejercicio de divulgación y apropiación de temas referentes a   mapa de procesos, objetivos de calidad, política de calidad, entre otros; lo anterior generó como resultado la sensibilización de 121 funcionarios.   Finalmente, se sensibilizaron en total 153 funcionarios superando la meta proyectada la cual era de 46 funcionarios para el trimestre. Dichas actividades se pueden evidenciar en las actas  No. 1472 de 30/04/2018, 1550 de 22/05/2018, 1570 de 23/05/2018,1687 de 22/06/2018, 1682 de 19/06/2018, 1710 de 25/06/2018, 1709 del 25/06/2018, 1714 de 29/06/2018 , 1721 de 29/06/2018 y 1521 de 23/04/2018. Avance 25% del segundo trimestre, para un total de 50% con corte a junio 30 de 2018.
</t>
    </r>
    <r>
      <rPr>
        <u/>
        <sz val="10"/>
        <rFont val="Arial Narrow"/>
        <family val="2"/>
      </rPr>
      <t>3 trimestre:</t>
    </r>
    <r>
      <rPr>
        <sz val="10"/>
        <rFont val="Arial Narrow"/>
        <family val="2"/>
      </rPr>
      <t xml:space="preserve"> 13 mesas de trabajo,  5 para concienciar la importancia de los indicadores de Gestión y apoyar el proceso de reformulación, 8 para  formular planes de mejoramiento enfocados en establecer correcciones que eliminen directamente las no conformidades y acciones correctivas y eliminar las causas de las mismas. Capacitación enfocada en el funcionamiento del módulo de encuestas del sistema GEO, dando  como resultado la sensibilización de 33 funcionarios en temas del SIGI, para un acumulado a la fecha de 218 funcionarios, superando la meta establecida  del 50%  de los funcionarios . Se  evidencian en las actas: 1953 de 05/09/2018, 1927 de 17/08/2018, 2037 de 19/08/2018, 1883 de 17/08/2018, 1933 de 31/08/2018, 1828 de 09/08/2018, 1824 de 08/08/2018, 1825 09/08/2018, 1826 09/08/2018, 1827 de 09/08/2018,  1845 de 14/08/2018, 1857  de 16/08/2018, 1940 de 06/09/2018 y lista de asistentes a Capacitación Módulo de Encuestas de 13/08/2018.  </t>
    </r>
  </si>
  <si>
    <r>
      <rPr>
        <u/>
        <sz val="10"/>
        <rFont val="Arial Narrow"/>
        <family val="2"/>
      </rPr>
      <t>2 Trimestre:</t>
    </r>
    <r>
      <rPr>
        <sz val="10"/>
        <rFont val="Arial Narrow"/>
        <family val="2"/>
      </rPr>
      <t xml:space="preserve">Se adjunta el informe de ejecución del Plan de contratación de la entidad con corte al 31 de mayo de 2018, el cual esta ligado al Plan de Adquisiciones. Se han ejecutado 56 procesos de contratación de los 106 programados, lo que representa un 53%.
</t>
    </r>
    <r>
      <rPr>
        <u/>
        <sz val="10"/>
        <rFont val="Arial Narrow"/>
        <family val="2"/>
      </rPr>
      <t>3 Trimestre:</t>
    </r>
    <r>
      <rPr>
        <sz val="10"/>
        <rFont val="Arial Narrow"/>
        <family val="2"/>
      </rPr>
      <t>Se adjunta el informe de ejecución del Plan de contratación de la entidad con corte al 30  de septiembre, el cual está ligado al Plan de Adquisiciones. Se incrementaron 45 nuevos procesos, y la fecha (septiembre 30)  se ha ejecutado el 61,53 % del Plan Anual de Adquisiciones.</t>
    </r>
  </si>
  <si>
    <r>
      <rPr>
        <u/>
        <sz val="10"/>
        <rFont val="Arial Narrow"/>
        <family val="2"/>
      </rPr>
      <t>2 Trimestre</t>
    </r>
    <r>
      <rPr>
        <sz val="10"/>
        <rFont val="Arial Narrow"/>
        <family val="2"/>
      </rPr>
      <t xml:space="preserve">: Memorando mediante el cual se implementaron los foros de las áreas misionales. Del 12 al 25 de junio se ejecuta el foro virtual de salud.
</t>
    </r>
    <r>
      <rPr>
        <u/>
        <sz val="10"/>
        <rFont val="Arial Narrow"/>
        <family val="2"/>
      </rPr>
      <t>3 trimestre</t>
    </r>
    <r>
      <rPr>
        <sz val="10"/>
        <rFont val="Arial Narrow"/>
        <family val="2"/>
      </rPr>
      <t xml:space="preserve">: Los foros virtuales de Alimentación y de Bienes, fueron publicados en la página Institucional,  y se llevaron a cabo  el 4 de julio y  el día 19 de septiembre respectivamente. El foro programado para la Dirección de  Infraestructura,  se realizará   en el mes de octubre,  con el cual se completaría el 100%  de la meta trazada en el Plan de Acción del año en curso </t>
    </r>
  </si>
  <si>
    <r>
      <rPr>
        <u/>
        <sz val="10"/>
        <rFont val="Arial Narrow"/>
        <family val="2"/>
      </rPr>
      <t>2 Trimestre:</t>
    </r>
    <r>
      <rPr>
        <sz val="10"/>
        <rFont val="Arial Narrow"/>
        <family val="2"/>
      </rPr>
      <t xml:space="preserve"> Memorando en el cual se establece el cronograma de sensibilización. Se realizó prueba piloto de sentisibilación con el Grupo de Atención al Ciudadano (6 funcionarios)Anexo Acta
</t>
    </r>
    <r>
      <rPr>
        <u/>
        <sz val="10"/>
        <rFont val="Arial Narrow"/>
        <family val="2"/>
      </rPr>
      <t xml:space="preserve"> 3 trimestre</t>
    </r>
    <r>
      <rPr>
        <sz val="10"/>
        <rFont val="Arial Narrow"/>
        <family val="2"/>
      </rPr>
      <t>,  Se realizó la socialización mediante  11 actas de asistencias a las sensibilizaciones desde la fecha 21 de junio  hasta la fecha 06 de septiembre de los 198 servidores públicos.  Es de aclarar  que se realizó una sesión virtual con los funcionarios de la Subdirección de Establecimientos de Reclusión en la Sala Virtual prestada por el Inpec el día 16 de agosto.</t>
    </r>
  </si>
  <si>
    <r>
      <rPr>
        <u/>
        <sz val="10"/>
        <rFont val="Arial Narrow"/>
        <family val="2"/>
      </rPr>
      <t xml:space="preserve">2 Trimestre: </t>
    </r>
    <r>
      <rPr>
        <sz val="10"/>
        <rFont val="Arial Narrow"/>
        <family val="2"/>
      </rPr>
      <t xml:space="preserve">Se realizaron actas en las cuales se da el compromiso de la verificación de la actualización de los procedimientos y formatos de cada grupo de la subdirección financiera.
</t>
    </r>
    <r>
      <rPr>
        <u/>
        <sz val="10"/>
        <rFont val="Arial Narrow"/>
        <family val="2"/>
      </rPr>
      <t>3 trimestre</t>
    </r>
    <r>
      <rPr>
        <sz val="10"/>
        <rFont val="Arial Narrow"/>
        <family val="2"/>
      </rPr>
      <t xml:space="preserve">: El 17 de agosto, el Grupo de Presupuesto remitió el documento procedimiento de Gestión Presupuestal ajustado de acuerdo con a observaciones de la OAPLA a la espera de su publicación. Asi mismo, se realizó la actualización y se tramitó la publicación en el SIGI de los formatos Solicitud de CDP y Solicitud de modificación presupuestal CDP y RPC. En el Grupo de Tesorería se eliminaron 2 formatos y está en proceso de actualización 4 formatos y con relación a la actualización de procedimiento está en trámite de revisión (trámite de cuentas por pagar)
El Grupo de Contabilidad se encuentra en proceso de actualización el procedimiento Impuestos, con relación a los formatos del grupo ya fueron revisados y ninguno se va a actualizar. 
</t>
    </r>
  </si>
  <si>
    <r>
      <rPr>
        <u/>
        <sz val="10"/>
        <rFont val="Arial Narrow"/>
        <family val="2"/>
      </rPr>
      <t>2 Trimestre:</t>
    </r>
    <r>
      <rPr>
        <sz val="10"/>
        <rFont val="Arial Narrow"/>
        <family val="2"/>
      </rPr>
      <t xml:space="preserve"> Se recibieron 1370 tutelas, las cuales fueron contestadas oportunamente. Se recibieron 48 demandas, de las cuales se han contestado 43 y las 5 restantes están dentro de los términos de contestación.
</t>
    </r>
    <r>
      <rPr>
        <u/>
        <sz val="10"/>
        <rFont val="Arial Narrow"/>
        <family val="2"/>
      </rPr>
      <t>3 Trimestre:</t>
    </r>
    <r>
      <rPr>
        <sz val="10"/>
        <rFont val="Arial Narrow"/>
        <family val="2"/>
      </rPr>
      <t xml:space="preserve"> Se recibieron 1357 tutelas, las cuales fueron contestadas oportunamente. Se recibieron 48 demandas, de las cuales se han contestado 33 y las 15 restantes están dentro de los términos de contestación, las cuales serán tramitadas dentro del  siguiente trimestre.</t>
    </r>
  </si>
  <si>
    <r>
      <rPr>
        <u/>
        <sz val="10"/>
        <rFont val="Arial Narrow"/>
        <family val="2"/>
      </rPr>
      <t xml:space="preserve">3 Trimestre: </t>
    </r>
    <r>
      <rPr>
        <sz val="10"/>
        <rFont val="Arial Narrow"/>
        <family val="2"/>
      </rPr>
      <t xml:space="preserve">
• 9 Informes mensuales de austeridad en el gasto. Diciembre/17 y Enero a agosto /18
• Tres informes trimestrales: Informe del cuarto trimestre de 2017, Informe de austeridad del primer trimestre de 2018 e Informe de austeridad del segundo trimestre de 2018
• Un Informe Control Interno Contable de la vigencia 2017
• Dos Informes Pormenorizados de Control Interno (Abril y agosto de 2018)
• Dos Informes avance al plan de mejoramiento CGR sistema SIRECI (Enero y julio de 2018)
• Dos Informes sobre las quejas, sugerencias y reclamos (II semestre/17 y I semestre/18)
• Dos Informes de actualización de sistema EKOGUI (II semestre/17  y I semestre/18)
• Un Informe de evaluación  Institucional por dependencias vigencia 2017
• Un informe de seguimiento a derechos de autor vigencia 2017
• Tres informes de Plan Anticorrupción: Incluye  tercer cuatrimestre de 2017, primer y segundo cuatrimestre de 2018
• Un Seguimiento al Sistema Integrado de Información Financiera, SIIF Nación. (abril/2017)
• Dos informes al plan de mejora archivística : Primer trimestre enero - marzo y segundo trimestre abril - junio de 2018
• Un informe de seguimiento a Caja Menor
• Dos informes de seguimiento a la ejecución presupuestal abril 17/18 y julio 31/18 </t>
    </r>
  </si>
  <si>
    <r>
      <rPr>
        <u/>
        <sz val="10"/>
        <rFont val="Arial Narrow"/>
        <family val="2"/>
      </rPr>
      <t xml:space="preserve">3 Trimestre: </t>
    </r>
    <r>
      <rPr>
        <sz val="10"/>
        <rFont val="Arial Narrow"/>
        <family val="2"/>
      </rPr>
      <t xml:space="preserve">
</t>
    </r>
    <r>
      <rPr>
        <u/>
        <sz val="10"/>
        <rFont val="Arial Narrow"/>
        <family val="2"/>
      </rPr>
      <t>Procesos aperturados:</t>
    </r>
    <r>
      <rPr>
        <sz val="10"/>
        <rFont val="Arial Narrow"/>
        <family val="2"/>
      </rPr>
      <t xml:space="preserve">
• Gestión de la infraestructura: procedimiento Habilitación de cupos y mantenimiento de establecimientos.   • Gestión de la infraestructura: procedimiento Construcción de establecimientos de reclusión.  • Gestión de suministro de bienes y servicios: procedimiento Seguimiento prestación del servicio de salud.  • Gestión de suministro de bienes y servicios: procedimiento Seguimiento prestación del servicio de alimentación.  • Gestión Administrativa y Financiera: subproceso gestión financiera - Tramite de Cuentas por Pagar.  • Gestión Administrativa y Financiera: subproceso gestión financiera – Implementación nuevo marco contable NICSP.   • Gestión Administrativa y Financiera: subproceso gestión de recursos físicos y suministros.   • Gestión Administrativa y Financiera: subproceso gestión documental.  • Gestión Administrativa y Financiera: subproceso Gestión de atención al ciudadano.  • Gestión del Talento Humano.   • Gestión de tecnologías de la Información.  • Gestión Jurídica
</t>
    </r>
    <r>
      <rPr>
        <u/>
        <sz val="10"/>
        <rFont val="Arial Narrow"/>
        <family val="2"/>
      </rPr>
      <t xml:space="preserve">Informes preliminares de proceso/subproceso: </t>
    </r>
    <r>
      <rPr>
        <sz val="10"/>
        <rFont val="Arial Narrow"/>
        <family val="2"/>
      </rPr>
      <t xml:space="preserve">
• Gestión de la Infraestructura, Salud y Alimentación ERON  Grupo 2: Arauca, Pereira, Armenia, Buga, Calarcá, Honda, Tuluá.  • Gestión de la Infraestructura, Salud y Alimentación ERON  Grupo 3: Chaparral, Leticia, Puerto Triunfo.  • Gestión de la Infraestructura, Salud y Alimentación ERON  Grupo 4: Quibdó.  • Gestión Jurídica: procesos disciplinarios.  • Gestión Administrativa y Financiera: subproceso gestión administrativa: gestión de recursos físicos y suministros.  • Gestión Administrativa y Financiera: subproceso gestión administrativa: orientación y servicio al ciudadano
</t>
    </r>
    <r>
      <rPr>
        <u/>
        <sz val="10"/>
        <rFont val="Arial Narrow"/>
        <family val="2"/>
      </rPr>
      <t>Informes Definitivos:</t>
    </r>
    <r>
      <rPr>
        <sz val="10"/>
        <rFont val="Arial Narrow"/>
        <family val="2"/>
      </rPr>
      <t xml:space="preserve">
• Gestión Administrativa y Financiera: subproceso gestión financiera - Tramite de Cuentas por Pagar.   • Gestión Administrativa y Financiera: subproceso gestión financiera: Implementación NICSP.   • Gestión de Bienes y Servicios: Salud Grupo 1: Girardot, Ibagué-Coiba-Picaleña, Combita, Santa Rosa de Viterbo –JYP Mujeres, Chiquinquirá, Tierralta y Corozal • Gestión de Bienes y Servicios: Alimentación Grupo 1: Girardot, Ibagué-Coiba-Picaleña, Combita, Santa Rosa de Viterbo –JYP Mujeres, Chiquinquirá, Tierralta y Corozal</t>
    </r>
  </si>
  <si>
    <r>
      <rPr>
        <u/>
        <sz val="10"/>
        <rFont val="Arial Narrow"/>
        <family val="2"/>
      </rPr>
      <t>3 Trimestre:</t>
    </r>
    <r>
      <rPr>
        <sz val="10"/>
        <rFont val="Arial Narrow"/>
        <family val="2"/>
      </rPr>
      <t xml:space="preserve"> Se realizaon 26 actividades en las diferentes dimensiones trazadas  en el Plan de Bienestar, acorde al cronograma </t>
    </r>
  </si>
  <si>
    <r>
      <rPr>
        <u/>
        <sz val="10"/>
        <rFont val="Arial Narrow"/>
        <family val="2"/>
      </rPr>
      <t>2 Trimestre</t>
    </r>
    <r>
      <rPr>
        <sz val="10"/>
        <rFont val="Arial Narrow"/>
        <family val="2"/>
      </rPr>
      <t xml:space="preserve">: En el periodo reportado la OTEC se encuentra consolidando la información asociada para la definición del As IS (o estado actual). Al respecto se destaca el hecho que la versión aprobada del PETI abarca las vigencias 2015 al 2016.
</t>
    </r>
    <r>
      <rPr>
        <u/>
        <sz val="10"/>
        <rFont val="Arial Narrow"/>
        <family val="2"/>
      </rPr>
      <t>3 Trimestre</t>
    </r>
    <r>
      <rPr>
        <sz val="10"/>
        <rFont val="Arial Narrow"/>
        <family val="2"/>
      </rPr>
      <t>: Se continúa con  la estructuración y consolidación del PETI, en lo relacionado con  la definición del estado actual (As Is). Se tiene previsto adelantar mesas de trabajo con las áreas misionales de tal forma que se incluya una evaluación de su estado tecnológico actual. Es importante indicar que se está a la espera de las decisiones tecnológicas que establezca el Ministerio de Justicia.</t>
    </r>
  </si>
  <si>
    <r>
      <rPr>
        <u/>
        <sz val="10"/>
        <rFont val="Arial Narrow"/>
        <family val="2"/>
      </rPr>
      <t>1er Trimestre</t>
    </r>
    <r>
      <rPr>
        <sz val="10"/>
        <rFont val="Arial Narrow"/>
        <family val="2"/>
      </rPr>
      <t>: Adjuntan soportes y Acta de reunión</t>
    </r>
  </si>
  <si>
    <r>
      <rPr>
        <u/>
        <sz val="10"/>
        <rFont val="Arial Narrow"/>
        <family val="2"/>
      </rPr>
      <t xml:space="preserve">2 Trimestre: </t>
    </r>
    <r>
      <rPr>
        <sz val="10"/>
        <rFont val="Arial Narrow"/>
        <family val="2"/>
      </rPr>
      <t xml:space="preserve">De un total de 31 procesos adjudicados a 30 de junio, 16 requieren tramite de aprobación de póliza , 14 corresponden a Acuerdo Marco - Tienda Virtual y 1 relacionado con el programa de seguros de la entidad. Por lo que el indicador será medido a 16 procesos con un trámite de 3 días hábiles según tablero de control o 6 días calendario para aprobación de póliza por parte de DIGECO.
RESULTADO: Para el 1er trimestre de 4 proceos adjudicados, 1 cumple los términos de revisión y aprobación de póliza según los tiempos establecidos en el  tablero de control (25%/4*1=6,25%). Para el 2do trimestre de 12 procesos adjudicados, 1 cumple  los términos de revisión y aprobación de póliza según los tiempos establecidos en el  tablero de control  (25%/12*1=2,08%)
</t>
    </r>
    <r>
      <rPr>
        <u/>
        <sz val="10"/>
        <rFont val="Arial Narrow"/>
        <family val="2"/>
      </rPr>
      <t>3 Trimestre</t>
    </r>
    <r>
      <rPr>
        <sz val="10"/>
        <rFont val="Arial Narrow"/>
        <family val="2"/>
      </rPr>
      <t xml:space="preserve">: A corte de septiembre de la actual vigencia  se adjudicaron 35 procesos con pólizas de un  total de 43 procesos radicados.  </t>
    </r>
  </si>
  <si>
    <r>
      <rPr>
        <u/>
        <sz val="10"/>
        <rFont val="Arial Narrow"/>
        <family val="2"/>
      </rPr>
      <t>2 Trimestre:</t>
    </r>
    <r>
      <rPr>
        <sz val="10"/>
        <rFont val="Arial Narrow"/>
        <family val="2"/>
      </rPr>
      <t xml:space="preserve"> Para el corte de 30 de junio se han radicado 85 actas de liquidación para revisión, de las cuales 53 han sido suscritas.
</t>
    </r>
    <r>
      <rPr>
        <u/>
        <sz val="10"/>
        <rFont val="Arial Narrow"/>
        <family val="2"/>
      </rPr>
      <t>3 Trimestre:</t>
    </r>
    <r>
      <rPr>
        <sz val="10"/>
        <rFont val="Arial Narrow"/>
        <family val="2"/>
      </rPr>
      <t xml:space="preserve"> Para el corte de 30 de septiembre se radicaron 42 actas de liquidación para revisión, de las cuales 52 presentaban fecha límite de liquidación hasta 30 de septiembre.</t>
    </r>
  </si>
  <si>
    <r>
      <t xml:space="preserve">No reportó avance de seguimiento para el 2  trimestre.
</t>
    </r>
    <r>
      <rPr>
        <sz val="10"/>
        <color theme="1"/>
        <rFont val="Arial Narrow"/>
        <family val="2"/>
      </rPr>
      <t xml:space="preserve">
Anexan cronograma de actividades, Matriz  seguimiento y reportes de seguimientos</t>
    </r>
  </si>
  <si>
    <r>
      <rPr>
        <u/>
        <sz val="10"/>
        <color theme="1"/>
        <rFont val="Arial Narrow"/>
        <family val="2"/>
      </rPr>
      <t>2 Trimestre</t>
    </r>
    <r>
      <rPr>
        <sz val="10"/>
        <color theme="1"/>
        <rFont val="Arial Narrow"/>
        <family val="2"/>
      </rPr>
      <t xml:space="preserve">: No reportó avance de seguimiento para el 2  trimestre.
</t>
    </r>
    <r>
      <rPr>
        <sz val="10"/>
        <color theme="1"/>
        <rFont val="Arial Narrow"/>
        <family val="2"/>
      </rPr>
      <t xml:space="preserve">
Anexan cronograma de actividades, Matriz  seguimiento y reportes de seguimientos</t>
    </r>
  </si>
  <si>
    <t>Desarrollar las actividades requeridas para la adopción del MIPG</t>
  </si>
  <si>
    <r>
      <rPr>
        <u/>
        <sz val="10"/>
        <rFont val="Arial Narrow"/>
        <family val="2"/>
      </rPr>
      <t xml:space="preserve">3 Trimestre: </t>
    </r>
    <r>
      <rPr>
        <sz val="10"/>
        <rFont val="Arial Narrow"/>
        <family val="2"/>
      </rPr>
      <t xml:space="preserve">
Se desarrollaron 5 actividades:
- Campaña auditorías internas
- Nota de control interno: Componentes del control interno
- Nota de control interno: Saludo Día del Servidor Público
- Aprendiendo sobre autocontrol
- Control interno y MIPG</t>
    </r>
  </si>
  <si>
    <r>
      <rPr>
        <u/>
        <sz val="10"/>
        <rFont val="Arial Narrow"/>
        <family val="2"/>
      </rPr>
      <t>2 Trimestre</t>
    </r>
    <r>
      <rPr>
        <sz val="10"/>
        <rFont val="Arial Narrow"/>
        <family val="2"/>
      </rPr>
      <t xml:space="preserve">: Se adjunta cronograma del SG-SST.
</t>
    </r>
    <r>
      <rPr>
        <u/>
        <sz val="10"/>
        <rFont val="Arial Narrow"/>
        <family val="2"/>
      </rPr>
      <t>3 Trimestre</t>
    </r>
    <r>
      <rPr>
        <sz val="10"/>
        <rFont val="Arial Narrow"/>
        <family val="2"/>
      </rPr>
      <t>: De acuerdo al cronograma del SG-SST del cual se adjunta, se han venido desarrollando las actividades proyectadas del Plan de Seguridad</t>
    </r>
  </si>
  <si>
    <r>
      <rPr>
        <u/>
        <sz val="10"/>
        <rFont val="Arial Narrow"/>
        <family val="2"/>
      </rPr>
      <t xml:space="preserve">1er Trimestre: </t>
    </r>
    <r>
      <rPr>
        <sz val="10"/>
        <rFont val="Arial Narrow"/>
        <family val="2"/>
      </rPr>
      <t>Se realiza seguimiento mediante los siguientes memorandos I-2018-004343 - 004347 - 004349 y 004352. Lo anterior con la proyección y el respaldo del Plan de Contratación.</t>
    </r>
    <r>
      <rPr>
        <u/>
        <sz val="10"/>
        <rFont val="Arial Narrow"/>
        <family val="2"/>
      </rPr>
      <t xml:space="preserve">
2 Trimestre:</t>
    </r>
    <r>
      <rPr>
        <sz val="10"/>
        <rFont val="Arial Narrow"/>
        <family val="2"/>
      </rPr>
      <t xml:space="preserve"> Seguimiento mensual al PAA primer y segundo trimestre
</t>
    </r>
    <r>
      <rPr>
        <u/>
        <sz val="10"/>
        <rFont val="Arial Narrow"/>
        <family val="2"/>
      </rPr>
      <t xml:space="preserve">
3 Trimestre</t>
    </r>
    <r>
      <rPr>
        <sz val="10"/>
        <rFont val="Arial Narrow"/>
        <family val="2"/>
      </rPr>
      <t>: Se realizó el  seguimiento a los procesos,  en donde se obtiene que el número de procesos en curso para el periodo fue de 33,  de un total de 66 de los propuestos según el PAA.</t>
    </r>
  </si>
  <si>
    <t>Se recalculó el porcentaje de avance acumulado para el año</t>
  </si>
  <si>
    <r>
      <rPr>
        <u/>
        <sz val="10"/>
        <rFont val="Arial Narrow"/>
        <family val="2"/>
      </rPr>
      <t>3 Trimestre:</t>
    </r>
    <r>
      <rPr>
        <sz val="10"/>
        <rFont val="Arial Narrow"/>
        <family val="2"/>
      </rPr>
      <t xml:space="preserve"> Durante el presente  trimestre se adjudicó el contrato 169 / 18. Se cumplió con la meta programada</t>
    </r>
  </si>
  <si>
    <r>
      <rPr>
        <u/>
        <sz val="10"/>
        <rFont val="Arial Narrow"/>
        <family val="2"/>
      </rPr>
      <t>3 Trimestre:</t>
    </r>
    <r>
      <rPr>
        <sz val="10"/>
        <rFont val="Arial Narrow"/>
        <family val="2"/>
      </rPr>
      <t xml:space="preserve"> Durante el presente  trimestre se adjudicó adjudicó el contrato 164 / 18. Se cumplió con la meta programada</t>
    </r>
  </si>
  <si>
    <r>
      <rPr>
        <u/>
        <sz val="10"/>
        <rFont val="Arial Narrow"/>
        <family val="2"/>
      </rPr>
      <t>2 Trimestre:</t>
    </r>
    <r>
      <rPr>
        <sz val="10"/>
        <rFont val="Arial Narrow"/>
        <family val="2"/>
      </rPr>
      <t xml:space="preserve"> De los 18.000 internos que debían beneficiarse durante el trimestre, se beneficiaron 15.412, que corresponden al 21,40%
</t>
    </r>
    <r>
      <rPr>
        <u/>
        <sz val="10"/>
        <rFont val="Arial Narrow"/>
        <family val="2"/>
      </rPr>
      <t>3 Trimestre:</t>
    </r>
    <r>
      <rPr>
        <sz val="10"/>
        <rFont val="Arial Narrow"/>
        <family val="2"/>
      </rPr>
      <t xml:space="preserve"> De los 5.300 internos que debían beneficiarse durante el 3 trimestre, se beneficiaron 4.763, que corresponden al 22,47%
</t>
    </r>
  </si>
  <si>
    <r>
      <rPr>
        <u/>
        <sz val="10"/>
        <rFont val="Arial Narrow"/>
        <family val="2"/>
      </rPr>
      <t>2 Trimestre:</t>
    </r>
    <r>
      <rPr>
        <sz val="10"/>
        <rFont val="Arial Narrow"/>
        <family val="2"/>
      </rPr>
      <t xml:space="preserve"> Se realizaron las primeras actividades programadas, consistentes en divulgación inicial del MIPG, aplicación de formularios de Autodiagnóstico de Gestión a las dependencias responsables, creación del Comité Institucional de Gestión y Desempeño - CIGD, tres sesiones del CIGD y aplicación de encuesta inicial para identificar nivel de conocimiento de los funcionarios sobre el MIPG. Avance: 20%
</t>
    </r>
    <r>
      <rPr>
        <u/>
        <sz val="10"/>
        <rFont val="Arial Narrow"/>
        <family val="2"/>
      </rPr>
      <t>3 trimestre:</t>
    </r>
    <r>
      <rPr>
        <sz val="10"/>
        <rFont val="Arial Narrow"/>
        <family val="2"/>
      </rPr>
      <t xml:space="preserve"> Se continúa con  la divulgaciòn del MIPG mediante la  elaboraciòn y publicación de  9 píldoras y realizaciòn de 2 encuestas. Asistencia a capacitaciòn en la ESAP 2 funcionarios. Se complementó el autodiagnòstico del MIPG. Pendiente Talento Humano  - Integridad. Se dió cumplimiento al cronograma de trabajo.</t>
    </r>
  </si>
  <si>
    <t>Se adjunta el Cronograma de Trabajo y Encuesta</t>
  </si>
  <si>
    <t>Adjuntar copia de la Resolución 00559 de 2018</t>
  </si>
  <si>
    <t>Los  cupos entregados corresponden a Metas de Vigencias anteriores,  por lo tanto el avance para el trimestre en  2018, es cero (0%)</t>
  </si>
  <si>
    <t>1. ETAPA: SEGUIMIENTO</t>
  </si>
  <si>
    <r>
      <rPr>
        <u/>
        <sz val="10"/>
        <rFont val="Arial Narrow"/>
        <family val="2"/>
      </rPr>
      <t>2 Trimestre:</t>
    </r>
    <r>
      <rPr>
        <sz val="10"/>
        <rFont val="Arial Narrow"/>
        <family val="2"/>
      </rPr>
      <t xml:space="preserve"> Se avanzó en la actualización del Manual de Supervisión e Interventoría, sin embargo no se alcanzó a publicar a corte de junio 30
</t>
    </r>
    <r>
      <rPr>
        <u/>
        <sz val="10"/>
        <rFont val="Arial Narrow"/>
        <family val="2"/>
      </rPr>
      <t>3 Trimestre:</t>
    </r>
    <r>
      <rPr>
        <sz val="10"/>
        <rFont val="Arial Narrow"/>
        <family val="2"/>
      </rPr>
      <t xml:space="preserve"> Mediante Resolución 559 del 31 de Julio de 2018 se realizó la adopción del Manual de Supervisión e Interventoría. </t>
    </r>
  </si>
  <si>
    <r>
      <rPr>
        <u/>
        <sz val="10"/>
        <rFont val="Arial Narrow"/>
        <family val="2"/>
      </rPr>
      <t>2 Trimestre:  S</t>
    </r>
    <r>
      <rPr>
        <sz val="10"/>
        <rFont val="Arial Narrow"/>
        <family val="2"/>
      </rPr>
      <t xml:space="preserve">e realizaron visitas a 24 establecimientos de reclusión,  con cubrimiento de  30,860 PPL equivalentes al 32,14% del parte total contemplado con fines de supervisión durante esta anualidad.
</t>
    </r>
    <r>
      <rPr>
        <u/>
        <sz val="10"/>
        <rFont val="Arial Narrow"/>
        <family val="2"/>
      </rPr>
      <t xml:space="preserve">3 Trimestre  </t>
    </r>
    <r>
      <rPr>
        <sz val="10"/>
        <rFont val="Arial Narrow"/>
        <family val="2"/>
      </rPr>
      <t>Se realizaron visitas a  25 establecimientos de reclusión, con cubrimiento de 29,956 internos, equivalente  al 31,2%, en cada visita se deja requerimiento a fin de que el comitente vendedor elabore su plan de mejora.</t>
    </r>
  </si>
  <si>
    <r>
      <rPr>
        <u/>
        <sz val="10"/>
        <rFont val="Arial Narrow"/>
        <family val="2"/>
      </rPr>
      <t>2 Trimestre</t>
    </r>
    <r>
      <rPr>
        <sz val="10"/>
        <rFont val="Arial Narrow"/>
        <family val="2"/>
      </rPr>
      <t xml:space="preserve">: Se revisaron los informes de gestión haciendo las correspondientes observaciones así:  marzo con oficio E-2018-007586, abril  con oficio E-2018-009037 y mayo con oficio E-2018-010869  de 2018, quedando pendiente la revisión del mes de junio,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Se hacen los requerimientos correspondientes a la Fiducia .   
</t>
    </r>
    <r>
      <rPr>
        <u/>
        <sz val="10"/>
        <rFont val="Arial Narrow"/>
        <family val="2"/>
      </rPr>
      <t>3 Trimestre:</t>
    </r>
    <r>
      <rPr>
        <sz val="10"/>
        <rFont val="Arial Narrow"/>
        <family val="2"/>
      </rPr>
      <t xml:space="preserve"> Se revisaron los informes de gestión haciendo las correspondientes observaciones así: con oficio No.E-2018-012820 observaciones del mes de junio, para el mes de julio se hacen las observaciones con oficio No. E-2018-14752 y para el mes de agosto con oficio E-2018-01752, dirigido  al gerente del consorcio Fondo de Atención en Salud PPL 2017, los soportes de los informes se encuentran en carpeta compartida supervisión salud. </t>
    </r>
  </si>
  <si>
    <r>
      <rPr>
        <u/>
        <sz val="10"/>
        <rFont val="Arial Narrow"/>
        <family val="2"/>
      </rPr>
      <t>2 Trimestre:</t>
    </r>
    <r>
      <rPr>
        <sz val="10"/>
        <rFont val="Arial Narrow"/>
        <family val="2"/>
      </rPr>
      <t xml:space="preserve"> Avance del 37,20% de acuerdo con el cronograma de actividades a junio 22 de 2018
</t>
    </r>
    <r>
      <rPr>
        <u/>
        <sz val="10"/>
        <rFont val="Arial Narrow"/>
        <family val="2"/>
      </rPr>
      <t>3 Trimestre</t>
    </r>
    <r>
      <rPr>
        <sz val="10"/>
        <rFont val="Arial Narrow"/>
        <family val="2"/>
      </rPr>
      <t>: Avance del  37,20%  de acuerdo con el cronograma de actividades realizadas  a  septiembre  de 2018.</t>
    </r>
  </si>
  <si>
    <r>
      <rPr>
        <u/>
        <sz val="10"/>
        <rFont val="Arial Narrow"/>
        <family val="2"/>
      </rPr>
      <t>2 Trimestre:</t>
    </r>
    <r>
      <rPr>
        <sz val="10"/>
        <rFont val="Arial Narrow"/>
        <family val="2"/>
      </rPr>
      <t xml:space="preserve"> Se solicitará al Comité Institucional de Gestión y Desempeño, aprobación de ajustes al actual Programa de Gestión Documental (PGD), la solicitud se realizará el 16 de agosto del año en curso; posteriormente se socializará a todas las dependencias de la USPEC, con el propósito de que todos los funcionarios conozcan y apliquen este instrumento archivístico que a la vez es Instrumento de gestión de la información.  La socialización se realizará en tres jornadas: </t>
    </r>
    <r>
      <rPr>
        <i/>
        <sz val="10"/>
        <rFont val="Arial Narrow"/>
        <family val="2"/>
      </rPr>
      <t>11, 12 y 13 de septiembre</t>
    </r>
    <r>
      <rPr>
        <sz val="10"/>
        <rFont val="Arial Narrow"/>
        <family val="2"/>
      </rPr>
      <t xml:space="preserve">, con el propósito de dar cobertura a todas las dependencias de la entidad. 
</t>
    </r>
    <r>
      <rPr>
        <u/>
        <sz val="10"/>
        <rFont val="Arial Narrow"/>
        <family val="2"/>
      </rPr>
      <t>3 Trimestre:</t>
    </r>
    <r>
      <rPr>
        <sz val="10"/>
        <rFont val="Arial Narrow"/>
        <family val="2"/>
      </rPr>
      <t xml:space="preserve"> Se requiere actualizar el actual PINAR,  conforme al Manual de formulación del Plan Institucional de Archivo del AGN, y el Decreto Único Reglamentario del Sector Cultura 1080 de 2015.  Se hace necesario conformar un equipo de trabajo con delegados de las  Oficinas de Tecnología, Jurídica y Planeación - SIGI, ya que se requiere de articulación, con el fin de orientar los planes a corto, mediano y largo plazo para desarrollar la función archivística de la entidad.
Se adjunta la actual política de Gestión Documental que se encuentra en la página web.</t>
    </r>
  </si>
  <si>
    <t>Estudios previos para contratar el personal que elaborará el plan de tratamiento de riesgos de seguridad de información</t>
  </si>
  <si>
    <r>
      <rPr>
        <u/>
        <sz val="10"/>
        <rFont val="Arial Narrow"/>
        <family val="2"/>
      </rPr>
      <t>2 Trimestfre</t>
    </r>
    <r>
      <rPr>
        <sz val="10"/>
        <rFont val="Arial Narrow"/>
        <family val="2"/>
      </rPr>
      <t xml:space="preserve">: Se adjunta cronograma de actividades que corresponde al Grupo Administración de Personal, para el desarrollo de la meta planteada.
</t>
    </r>
    <r>
      <rPr>
        <u/>
        <sz val="10"/>
        <rFont val="Arial Narrow"/>
        <family val="2"/>
      </rPr>
      <t>3 Trimestre:</t>
    </r>
    <r>
      <rPr>
        <sz val="10"/>
        <rFont val="Arial Narrow"/>
        <family val="2"/>
      </rPr>
      <t xml:space="preserve"> La Dirección General actualmente se encuentra ejecutando las actividades programadas según el cronograma de actividades, una vez otorguen la respectiva autorización, se darán a conocer los avances realizados, informe presentado a la Direcciòn General de la USPEC en el mes de julio de 2018..</t>
    </r>
  </si>
  <si>
    <r>
      <rPr>
        <u/>
        <sz val="10"/>
        <rFont val="Arial Narrow"/>
        <family val="2"/>
      </rPr>
      <t xml:space="preserve">2 Trimestre: </t>
    </r>
    <r>
      <rPr>
        <sz val="10"/>
        <rFont val="Arial Narrow"/>
        <family val="2"/>
      </rPr>
      <t xml:space="preserve">Las actividades del Plan se inician con la aprobación del rediseño Institucional. Se adjunta cronograma de actividades del trámite de aprobación del Rediseño Institucional
</t>
    </r>
    <r>
      <rPr>
        <u/>
        <sz val="10"/>
        <rFont val="Arial Narrow"/>
        <family val="2"/>
      </rPr>
      <t>3 Trimestre:</t>
    </r>
    <r>
      <rPr>
        <sz val="10"/>
        <rFont val="Arial Narrow"/>
        <family val="2"/>
      </rPr>
      <t xml:space="preserve"> La  Administración saliente, considera que las vacantes a ocupar serán  del resorte de la nueva  administración, teniendo en cuenta el Rediseño Institucional presentado por la ESAP ante la Dirección General de la USPEC, en Julio de 2018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</si>
</sst>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240A]d&quot; de &quot;mmmm&quot; de &quot;yyyy;@"/>
    <numFmt numFmtId="165" formatCode="dd/mm/yyyy;@"/>
    <numFmt numFmtId="166" formatCode="0.0000%"/>
  </numFmts>
  <fonts count="33" x14ac:knownFonts="1">
    <font>
      <sz val="11"/>
      <color theme="1"/>
      <name val="Calibri"/>
      <family val="2"/>
      <scheme val="minor"/>
    </font>
    <font>
      <sz val="11"/>
      <color theme="1"/>
      <name val="Calibri"/>
      <family val="2"/>
      <scheme val="minor"/>
    </font>
    <font>
      <b/>
      <sz val="22"/>
      <color theme="1"/>
      <name val="Arial Narrow"/>
      <family val="2"/>
    </font>
    <font>
      <b/>
      <sz val="10"/>
      <color theme="1"/>
      <name val="Arial Narrow"/>
      <family val="2"/>
    </font>
    <font>
      <sz val="9"/>
      <color theme="1"/>
      <name val="Arial Narrow"/>
      <family val="2"/>
    </font>
    <font>
      <b/>
      <sz val="12"/>
      <color rgb="FFFF0000"/>
      <name val="Arial Narrow"/>
      <family val="2"/>
    </font>
    <font>
      <b/>
      <sz val="9"/>
      <color theme="1"/>
      <name val="Arial Narrow"/>
      <family val="2"/>
    </font>
    <font>
      <sz val="10"/>
      <color rgb="FF000000"/>
      <name val="Arial"/>
      <family val="2"/>
    </font>
    <font>
      <b/>
      <sz val="9"/>
      <color theme="0"/>
      <name val="Arial Narrow"/>
      <family val="2"/>
    </font>
    <font>
      <b/>
      <sz val="7"/>
      <color theme="0"/>
      <name val="Arial Narrow"/>
      <family val="2"/>
    </font>
    <font>
      <b/>
      <sz val="9"/>
      <color rgb="FF002060"/>
      <name val="Arial Narrow"/>
      <family val="2"/>
    </font>
    <font>
      <b/>
      <sz val="9"/>
      <color theme="3"/>
      <name val="Arial Narrow"/>
      <family val="2"/>
    </font>
    <font>
      <sz val="11"/>
      <color theme="1"/>
      <name val="Arial Narrow"/>
      <family val="2"/>
    </font>
    <font>
      <sz val="11"/>
      <name val="Arial Narrow"/>
      <family val="2"/>
    </font>
    <font>
      <sz val="11"/>
      <color rgb="FF000000"/>
      <name val="Arial Narrow"/>
      <family val="2"/>
    </font>
    <font>
      <sz val="10"/>
      <color rgb="FF002060"/>
      <name val="Arial Narrow"/>
      <family val="2"/>
    </font>
    <font>
      <sz val="10"/>
      <color rgb="FFFF0000"/>
      <name val="Arial Narrow"/>
      <family val="2"/>
    </font>
    <font>
      <b/>
      <sz val="12"/>
      <color rgb="FF002060"/>
      <name val="Arial Narrow"/>
      <family val="2"/>
    </font>
    <font>
      <sz val="11"/>
      <color rgb="FFFF0000"/>
      <name val="Arial Narrow"/>
      <family val="2"/>
    </font>
    <font>
      <sz val="11"/>
      <color rgb="FF002060"/>
      <name val="Arial Narrow"/>
      <family val="2"/>
    </font>
    <font>
      <b/>
      <sz val="10"/>
      <name val="Arial Narrow"/>
      <family val="2"/>
    </font>
    <font>
      <sz val="10"/>
      <color theme="1"/>
      <name val="Arial Narrow"/>
      <family val="2"/>
    </font>
    <font>
      <sz val="10"/>
      <name val="Arial Narrow"/>
      <family val="2"/>
    </font>
    <font>
      <u/>
      <sz val="10"/>
      <name val="Arial Narrow"/>
      <family val="2"/>
    </font>
    <font>
      <b/>
      <sz val="12"/>
      <color theme="1"/>
      <name val="Arial Narrow"/>
      <family val="2"/>
    </font>
    <font>
      <b/>
      <sz val="10"/>
      <color rgb="FF002060"/>
      <name val="Arial Narrow"/>
      <family val="2"/>
    </font>
    <font>
      <b/>
      <sz val="10"/>
      <color rgb="FFFF0000"/>
      <name val="Arial Narrow"/>
      <family val="2"/>
    </font>
    <font>
      <i/>
      <sz val="10"/>
      <name val="Arial Narrow"/>
      <family val="2"/>
    </font>
    <font>
      <sz val="12"/>
      <color rgb="FF222222"/>
      <name val="Arial"/>
      <family val="2"/>
    </font>
    <font>
      <u/>
      <sz val="10"/>
      <color theme="1"/>
      <name val="Arial Narrow"/>
      <family val="2"/>
    </font>
    <font>
      <sz val="9"/>
      <color theme="1"/>
      <name val="Calibri"/>
      <family val="2"/>
      <scheme val="minor"/>
    </font>
    <font>
      <sz val="8"/>
      <color theme="1"/>
      <name val="Calibri"/>
      <family val="2"/>
      <scheme val="minor"/>
    </font>
    <font>
      <b/>
      <sz val="9"/>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3" tint="0.59999389629810485"/>
        <bgColor indexed="64"/>
      </patternFill>
    </fill>
    <fill>
      <patternFill patternType="solid">
        <fgColor rgb="FF663AB7"/>
        <bgColor indexed="64"/>
      </patternFill>
    </fill>
  </fills>
  <borders count="42">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7" fillId="0" borderId="0"/>
  </cellStyleXfs>
  <cellXfs count="212">
    <xf numFmtId="0" fontId="0" fillId="0" borderId="0" xfId="0"/>
    <xf numFmtId="0" fontId="12" fillId="5" borderId="14" xfId="0" applyFont="1" applyFill="1" applyBorder="1" applyAlignment="1">
      <alignment vertical="center" wrapText="1"/>
    </xf>
    <xf numFmtId="0" fontId="13" fillId="5" borderId="6" xfId="0" applyFont="1" applyFill="1" applyBorder="1" applyAlignment="1">
      <alignment horizontal="justify" vertical="center" wrapText="1"/>
    </xf>
    <xf numFmtId="0" fontId="13" fillId="5" borderId="6" xfId="0" applyFont="1" applyFill="1" applyBorder="1" applyAlignment="1">
      <alignment vertical="center" wrapText="1"/>
    </xf>
    <xf numFmtId="10" fontId="15" fillId="5" borderId="5" xfId="1" applyNumberFormat="1" applyFont="1" applyFill="1" applyBorder="1" applyAlignment="1">
      <alignment horizontal="center" vertical="center"/>
    </xf>
    <xf numFmtId="10" fontId="16" fillId="5" borderId="7" xfId="1" applyNumberFormat="1" applyFont="1" applyFill="1" applyBorder="1" applyAlignment="1">
      <alignment horizontal="center" vertical="center"/>
    </xf>
    <xf numFmtId="0" fontId="12" fillId="2" borderId="0" xfId="0" applyFont="1" applyFill="1" applyAlignment="1">
      <alignment vertical="center"/>
    </xf>
    <xf numFmtId="0" fontId="12" fillId="5" borderId="16" xfId="0" applyFont="1" applyFill="1" applyBorder="1" applyAlignment="1">
      <alignment vertical="center" wrapText="1"/>
    </xf>
    <xf numFmtId="0" fontId="13" fillId="5" borderId="9" xfId="0" applyFont="1" applyFill="1" applyBorder="1" applyAlignment="1">
      <alignment horizontal="justify" vertical="center" wrapText="1"/>
    </xf>
    <xf numFmtId="0" fontId="13" fillId="5" borderId="9" xfId="0" applyFont="1" applyFill="1" applyBorder="1" applyAlignment="1">
      <alignment vertical="center" wrapText="1"/>
    </xf>
    <xf numFmtId="0" fontId="12" fillId="5" borderId="9" xfId="0" applyFont="1" applyFill="1" applyBorder="1" applyAlignment="1">
      <alignment vertical="center" wrapText="1"/>
    </xf>
    <xf numFmtId="165" fontId="13" fillId="5" borderId="9" xfId="0" applyNumberFormat="1" applyFont="1" applyFill="1" applyBorder="1" applyAlignment="1">
      <alignment horizontal="center" vertical="center"/>
    </xf>
    <xf numFmtId="0" fontId="13" fillId="5" borderId="9" xfId="0" applyFont="1" applyFill="1" applyBorder="1" applyAlignment="1">
      <alignment horizontal="center" vertical="center" wrapText="1"/>
    </xf>
    <xf numFmtId="3" fontId="14" fillId="5" borderId="10" xfId="0" applyNumberFormat="1" applyFont="1" applyFill="1" applyBorder="1" applyAlignment="1">
      <alignment horizontal="center" vertical="center" wrapText="1"/>
    </xf>
    <xf numFmtId="0" fontId="12" fillId="0" borderId="0" xfId="0" applyFont="1" applyAlignment="1">
      <alignment vertical="center"/>
    </xf>
    <xf numFmtId="0" fontId="13" fillId="5" borderId="9" xfId="0" applyFont="1" applyFill="1" applyBorder="1" applyAlignment="1">
      <alignment horizontal="left" vertical="center" wrapText="1"/>
    </xf>
    <xf numFmtId="0" fontId="4" fillId="2" borderId="3" xfId="0" applyFont="1" applyFill="1" applyBorder="1" applyAlignment="1">
      <alignment horizontal="center" vertical="center"/>
    </xf>
    <xf numFmtId="0" fontId="4" fillId="2" borderId="3" xfId="0" applyFont="1" applyFill="1" applyBorder="1" applyAlignment="1">
      <alignment vertical="center"/>
    </xf>
    <xf numFmtId="165" fontId="13" fillId="5" borderId="9" xfId="0" applyNumberFormat="1" applyFont="1" applyFill="1" applyBorder="1" applyAlignment="1">
      <alignment horizontal="center" vertical="center" wrapText="1"/>
    </xf>
    <xf numFmtId="0" fontId="13" fillId="5" borderId="6" xfId="0" applyFont="1" applyFill="1" applyBorder="1" applyAlignment="1">
      <alignment horizontal="left" vertical="center" wrapText="1"/>
    </xf>
    <xf numFmtId="165" fontId="13" fillId="5" borderId="6" xfId="0" applyNumberFormat="1" applyFont="1" applyFill="1" applyBorder="1" applyAlignment="1">
      <alignment horizontal="center" vertical="center"/>
    </xf>
    <xf numFmtId="0" fontId="13" fillId="5" borderId="6" xfId="0" applyFont="1" applyFill="1" applyBorder="1" applyAlignment="1">
      <alignment horizontal="center" vertical="center" wrapText="1"/>
    </xf>
    <xf numFmtId="3" fontId="14" fillId="5" borderId="7" xfId="0" applyNumberFormat="1" applyFont="1" applyFill="1" applyBorder="1" applyAlignment="1">
      <alignment horizontal="center" vertical="center" wrapText="1"/>
    </xf>
    <xf numFmtId="0" fontId="12" fillId="6" borderId="16" xfId="0" applyFont="1" applyFill="1" applyBorder="1" applyAlignment="1">
      <alignment vertical="center" wrapText="1"/>
    </xf>
    <xf numFmtId="0" fontId="13" fillId="6" borderId="9" xfId="0" applyFont="1" applyFill="1" applyBorder="1" applyAlignment="1">
      <alignment horizontal="justify" vertical="center" wrapText="1"/>
    </xf>
    <xf numFmtId="0" fontId="13" fillId="6" borderId="9" xfId="0" applyFont="1" applyFill="1" applyBorder="1" applyAlignment="1">
      <alignment vertical="center" wrapText="1"/>
    </xf>
    <xf numFmtId="0" fontId="13" fillId="6" borderId="9" xfId="0" applyFont="1" applyFill="1" applyBorder="1" applyAlignment="1">
      <alignment horizontal="left" vertical="center" wrapText="1"/>
    </xf>
    <xf numFmtId="165" fontId="13" fillId="6" borderId="9" xfId="0" applyNumberFormat="1" applyFont="1" applyFill="1" applyBorder="1" applyAlignment="1">
      <alignment horizontal="center" vertical="center"/>
    </xf>
    <xf numFmtId="0" fontId="13" fillId="6" borderId="9" xfId="0" applyFont="1" applyFill="1" applyBorder="1" applyAlignment="1">
      <alignment horizontal="center" vertical="center" wrapText="1"/>
    </xf>
    <xf numFmtId="3" fontId="14" fillId="6" borderId="10" xfId="0" applyNumberFormat="1" applyFont="1" applyFill="1" applyBorder="1" applyAlignment="1">
      <alignment horizontal="center" vertical="center" wrapText="1"/>
    </xf>
    <xf numFmtId="0" fontId="12" fillId="7" borderId="16" xfId="0" applyFont="1" applyFill="1" applyBorder="1" applyAlignment="1">
      <alignment vertical="center" wrapText="1"/>
    </xf>
    <xf numFmtId="0" fontId="13" fillId="7" borderId="9" xfId="0" applyFont="1" applyFill="1" applyBorder="1" applyAlignment="1">
      <alignment horizontal="justify" vertical="center" wrapText="1"/>
    </xf>
    <xf numFmtId="0" fontId="13" fillId="7" borderId="9" xfId="0" applyFont="1" applyFill="1" applyBorder="1" applyAlignment="1">
      <alignment vertical="center" wrapText="1"/>
    </xf>
    <xf numFmtId="49" fontId="13" fillId="7" borderId="9" xfId="0" applyNumberFormat="1" applyFont="1" applyFill="1" applyBorder="1" applyAlignment="1">
      <alignment vertical="center" wrapText="1"/>
    </xf>
    <xf numFmtId="0" fontId="13" fillId="7" borderId="9" xfId="0" applyFont="1" applyFill="1" applyBorder="1" applyAlignment="1">
      <alignment horizontal="left" vertical="center" wrapText="1"/>
    </xf>
    <xf numFmtId="165" fontId="13" fillId="7" borderId="9" xfId="0" applyNumberFormat="1" applyFont="1" applyFill="1" applyBorder="1" applyAlignment="1">
      <alignment horizontal="center" vertical="center"/>
    </xf>
    <xf numFmtId="0" fontId="13" fillId="7" borderId="9" xfId="0" applyFont="1" applyFill="1" applyBorder="1" applyAlignment="1">
      <alignment horizontal="center" vertical="center" wrapText="1"/>
    </xf>
    <xf numFmtId="3" fontId="14" fillId="7" borderId="10" xfId="0" applyNumberFormat="1" applyFont="1" applyFill="1" applyBorder="1" applyAlignment="1">
      <alignment horizontal="center" vertical="center" wrapText="1"/>
    </xf>
    <xf numFmtId="10" fontId="15" fillId="7" borderId="8" xfId="1" applyNumberFormat="1" applyFont="1" applyFill="1" applyBorder="1" applyAlignment="1">
      <alignment horizontal="center" vertical="center"/>
    </xf>
    <xf numFmtId="10" fontId="16" fillId="7" borderId="10" xfId="1" applyNumberFormat="1" applyFont="1" applyFill="1" applyBorder="1" applyAlignment="1">
      <alignment horizontal="center" vertical="center"/>
    </xf>
    <xf numFmtId="10" fontId="19" fillId="7" borderId="8" xfId="1" applyNumberFormat="1" applyFont="1" applyFill="1" applyBorder="1" applyAlignment="1">
      <alignment horizontal="center" vertical="center"/>
    </xf>
    <xf numFmtId="10" fontId="18" fillId="7" borderId="10" xfId="1" applyNumberFormat="1" applyFont="1" applyFill="1" applyBorder="1" applyAlignment="1">
      <alignment horizontal="center" vertical="center"/>
    </xf>
    <xf numFmtId="0" fontId="12" fillId="6" borderId="9" xfId="0" applyFont="1" applyFill="1" applyBorder="1" applyAlignment="1">
      <alignment vertical="center" wrapText="1"/>
    </xf>
    <xf numFmtId="165" fontId="14" fillId="6" borderId="9" xfId="0" applyNumberFormat="1" applyFont="1" applyFill="1" applyBorder="1" applyAlignment="1">
      <alignment horizontal="center" vertical="center"/>
    </xf>
    <xf numFmtId="0" fontId="14" fillId="6" borderId="9"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2" fillId="6" borderId="9" xfId="0" applyFont="1" applyFill="1" applyBorder="1" applyAlignment="1">
      <alignment horizontal="justify" vertical="center" wrapText="1"/>
    </xf>
    <xf numFmtId="0" fontId="12" fillId="6" borderId="16" xfId="0" applyFont="1" applyFill="1" applyBorder="1" applyAlignment="1">
      <alignment vertical="center"/>
    </xf>
    <xf numFmtId="0" fontId="13" fillId="8" borderId="9" xfId="0" applyFont="1" applyFill="1" applyBorder="1" applyAlignment="1">
      <alignment horizontal="center" vertical="center" wrapText="1"/>
    </xf>
    <xf numFmtId="3" fontId="13" fillId="6" borderId="10" xfId="0" applyNumberFormat="1"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9" borderId="16" xfId="0" applyFont="1" applyFill="1" applyBorder="1" applyAlignment="1">
      <alignment horizontal="justify" vertical="center" wrapText="1"/>
    </xf>
    <xf numFmtId="0" fontId="13" fillId="9" borderId="9" xfId="0" applyFont="1" applyFill="1" applyBorder="1" applyAlignment="1">
      <alignment horizontal="justify" vertical="center" wrapText="1"/>
    </xf>
    <xf numFmtId="0" fontId="13" fillId="9" borderId="9" xfId="0" applyFont="1" applyFill="1" applyBorder="1" applyAlignment="1">
      <alignment vertical="center" wrapText="1"/>
    </xf>
    <xf numFmtId="165" fontId="13" fillId="9" borderId="9" xfId="0" applyNumberFormat="1" applyFont="1" applyFill="1" applyBorder="1" applyAlignment="1">
      <alignment horizontal="center" vertical="center"/>
    </xf>
    <xf numFmtId="0" fontId="13" fillId="9" borderId="9" xfId="0" applyFont="1" applyFill="1" applyBorder="1" applyAlignment="1">
      <alignment horizontal="center" vertical="center" wrapText="1"/>
    </xf>
    <xf numFmtId="3" fontId="14" fillId="9" borderId="10" xfId="0" applyNumberFormat="1" applyFont="1" applyFill="1" applyBorder="1" applyAlignment="1">
      <alignment horizontal="center" vertical="center" wrapText="1"/>
    </xf>
    <xf numFmtId="10" fontId="15" fillId="9" borderId="8" xfId="1" applyNumberFormat="1" applyFont="1" applyFill="1" applyBorder="1" applyAlignment="1">
      <alignment horizontal="center" vertical="center"/>
    </xf>
    <xf numFmtId="10" fontId="16" fillId="9" borderId="10" xfId="1" applyNumberFormat="1" applyFont="1" applyFill="1" applyBorder="1" applyAlignment="1">
      <alignment horizontal="center" vertical="center"/>
    </xf>
    <xf numFmtId="10" fontId="21" fillId="5" borderId="10" xfId="0" applyNumberFormat="1" applyFont="1" applyFill="1" applyBorder="1" applyAlignment="1">
      <alignment horizontal="justify" vertical="center" wrapText="1"/>
    </xf>
    <xf numFmtId="10" fontId="16" fillId="6" borderId="8" xfId="1" applyNumberFormat="1" applyFont="1" applyFill="1" applyBorder="1" applyAlignment="1">
      <alignment horizontal="center" vertical="center"/>
    </xf>
    <xf numFmtId="10" fontId="22" fillId="6" borderId="8" xfId="1" applyNumberFormat="1" applyFont="1" applyFill="1" applyBorder="1" applyAlignment="1">
      <alignment horizontal="center" vertical="center"/>
    </xf>
    <xf numFmtId="10" fontId="21" fillId="7" borderId="10" xfId="0" applyNumberFormat="1" applyFont="1" applyFill="1" applyBorder="1" applyAlignment="1">
      <alignment horizontal="justify" vertical="center" wrapText="1"/>
    </xf>
    <xf numFmtId="10" fontId="21" fillId="6" borderId="10" xfId="0" applyNumberFormat="1" applyFont="1" applyFill="1" applyBorder="1" applyAlignment="1">
      <alignment horizontal="justify" vertical="center" wrapText="1"/>
    </xf>
    <xf numFmtId="10" fontId="15" fillId="6" borderId="10" xfId="1" applyNumberFormat="1" applyFont="1" applyFill="1" applyBorder="1" applyAlignment="1">
      <alignment horizontal="center" vertical="center"/>
    </xf>
    <xf numFmtId="10" fontId="12" fillId="6" borderId="10" xfId="0" applyNumberFormat="1" applyFont="1" applyFill="1" applyBorder="1" applyAlignment="1">
      <alignment horizontal="justify" vertical="center" wrapText="1"/>
    </xf>
    <xf numFmtId="10" fontId="15" fillId="5" borderId="8" xfId="1" applyNumberFormat="1" applyFont="1" applyFill="1" applyBorder="1" applyAlignment="1">
      <alignment horizontal="center" vertical="center"/>
    </xf>
    <xf numFmtId="10" fontId="16" fillId="5" borderId="10" xfId="1" applyNumberFormat="1" applyFont="1" applyFill="1" applyBorder="1" applyAlignment="1">
      <alignment horizontal="center" vertical="center"/>
    </xf>
    <xf numFmtId="10" fontId="15" fillId="6" borderId="8" xfId="1" applyNumberFormat="1" applyFont="1" applyFill="1" applyBorder="1" applyAlignment="1">
      <alignment horizontal="center" vertical="center"/>
    </xf>
    <xf numFmtId="10" fontId="16" fillId="6" borderId="10" xfId="1" applyNumberFormat="1" applyFont="1" applyFill="1" applyBorder="1" applyAlignment="1">
      <alignment horizontal="center" vertical="center"/>
    </xf>
    <xf numFmtId="10" fontId="15" fillId="6" borderId="12" xfId="1" applyNumberFormat="1" applyFont="1" applyFill="1" applyBorder="1" applyAlignment="1">
      <alignment horizontal="center" vertical="center"/>
    </xf>
    <xf numFmtId="10" fontId="16" fillId="6" borderId="13" xfId="1" applyNumberFormat="1" applyFont="1" applyFill="1" applyBorder="1" applyAlignment="1">
      <alignment horizontal="center" vertical="center"/>
    </xf>
    <xf numFmtId="0" fontId="24" fillId="2" borderId="1" xfId="0" applyFont="1" applyFill="1" applyBorder="1" applyAlignment="1">
      <alignment horizontal="center" vertical="center"/>
    </xf>
    <xf numFmtId="0" fontId="11" fillId="4" borderId="26" xfId="0" applyFont="1" applyFill="1" applyBorder="1" applyAlignment="1">
      <alignment horizontal="center" vertical="center"/>
    </xf>
    <xf numFmtId="0" fontId="8" fillId="10" borderId="11" xfId="0" applyFont="1" applyFill="1" applyBorder="1" applyAlignment="1">
      <alignment horizontal="center" vertical="center"/>
    </xf>
    <xf numFmtId="0" fontId="11" fillId="4" borderId="11" xfId="0" applyFont="1" applyFill="1" applyBorder="1" applyAlignment="1">
      <alignment horizontal="center" vertical="center"/>
    </xf>
    <xf numFmtId="0" fontId="8" fillId="10" borderId="27" xfId="0" applyFont="1" applyFill="1" applyBorder="1" applyAlignment="1">
      <alignment horizontal="center" vertical="center"/>
    </xf>
    <xf numFmtId="0" fontId="0" fillId="0" borderId="3" xfId="0" applyBorder="1" applyAlignment="1">
      <alignment vertical="center"/>
    </xf>
    <xf numFmtId="0" fontId="4"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Alignment="1">
      <alignment vertical="center"/>
    </xf>
    <xf numFmtId="0" fontId="0" fillId="0" borderId="0" xfId="0" applyBorder="1"/>
    <xf numFmtId="0" fontId="0" fillId="0" borderId="28" xfId="0" applyBorder="1"/>
    <xf numFmtId="0" fontId="0" fillId="0" borderId="1" xfId="0" applyBorder="1"/>
    <xf numFmtId="0" fontId="0" fillId="0" borderId="29" xfId="0" applyBorder="1"/>
    <xf numFmtId="0" fontId="11" fillId="4" borderId="30" xfId="0" applyFont="1" applyFill="1" applyBorder="1" applyAlignment="1">
      <alignment horizontal="center" vertical="center"/>
    </xf>
    <xf numFmtId="0" fontId="8" fillId="10" borderId="31" xfId="0" applyFont="1" applyFill="1" applyBorder="1" applyAlignment="1">
      <alignment horizontal="center" vertical="center"/>
    </xf>
    <xf numFmtId="10" fontId="22" fillId="5" borderId="14" xfId="0" applyNumberFormat="1" applyFont="1" applyFill="1" applyBorder="1" applyAlignment="1">
      <alignment vertical="center" wrapText="1"/>
    </xf>
    <xf numFmtId="10" fontId="22" fillId="5" borderId="16" xfId="0" applyNumberFormat="1" applyFont="1" applyFill="1" applyBorder="1" applyAlignment="1">
      <alignment vertical="center" wrapText="1"/>
    </xf>
    <xf numFmtId="0" fontId="13" fillId="9" borderId="32" xfId="0" applyFont="1" applyFill="1" applyBorder="1" applyAlignment="1">
      <alignment horizontal="justify" vertical="center" wrapText="1"/>
    </xf>
    <xf numFmtId="0" fontId="13" fillId="9" borderId="33" xfId="0" applyFont="1" applyFill="1" applyBorder="1" applyAlignment="1">
      <alignment horizontal="justify" vertical="center" wrapText="1"/>
    </xf>
    <xf numFmtId="0" fontId="13" fillId="9" borderId="33" xfId="0" applyFont="1" applyFill="1" applyBorder="1" applyAlignment="1">
      <alignment vertical="center" wrapText="1"/>
    </xf>
    <xf numFmtId="165" fontId="13" fillId="9" borderId="33" xfId="0" applyNumberFormat="1" applyFont="1" applyFill="1" applyBorder="1" applyAlignment="1">
      <alignment horizontal="center" vertical="center"/>
    </xf>
    <xf numFmtId="0" fontId="13" fillId="9" borderId="33" xfId="0" applyFont="1" applyFill="1" applyBorder="1" applyAlignment="1">
      <alignment horizontal="center" vertical="center" wrapText="1"/>
    </xf>
    <xf numFmtId="3" fontId="14" fillId="9" borderId="19" xfId="0" applyNumberFormat="1" applyFont="1" applyFill="1" applyBorder="1" applyAlignment="1">
      <alignment horizontal="center" vertical="center" wrapText="1"/>
    </xf>
    <xf numFmtId="10" fontId="15" fillId="9" borderId="18" xfId="1" applyNumberFormat="1" applyFont="1" applyFill="1" applyBorder="1" applyAlignment="1">
      <alignment horizontal="center" vertical="center"/>
    </xf>
    <xf numFmtId="10" fontId="16" fillId="9" borderId="19" xfId="1" applyNumberFormat="1" applyFont="1" applyFill="1" applyBorder="1" applyAlignment="1">
      <alignment horizontal="center" vertical="center"/>
    </xf>
    <xf numFmtId="10" fontId="15" fillId="9" borderId="32" xfId="1" applyNumberFormat="1" applyFont="1" applyFill="1" applyBorder="1" applyAlignment="1">
      <alignment horizontal="center" vertical="center"/>
    </xf>
    <xf numFmtId="0" fontId="28" fillId="0" borderId="0" xfId="0" applyFont="1" applyAlignment="1">
      <alignment horizontal="left" vertical="center" wrapText="1" indent="1"/>
    </xf>
    <xf numFmtId="0" fontId="0" fillId="0" borderId="0" xfId="0" applyAlignment="1">
      <alignment horizontal="left" vertical="center" wrapText="1" indent="1"/>
    </xf>
    <xf numFmtId="10" fontId="21" fillId="9" borderId="10" xfId="1" applyNumberFormat="1" applyFont="1" applyFill="1" applyBorder="1" applyAlignment="1">
      <alignment horizontal="center" vertical="center"/>
    </xf>
    <xf numFmtId="0" fontId="2"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10" fontId="21" fillId="2" borderId="0" xfId="0" applyNumberFormat="1" applyFont="1" applyFill="1" applyBorder="1" applyAlignment="1">
      <alignment horizontal="justify" vertical="center" wrapText="1"/>
    </xf>
    <xf numFmtId="10" fontId="15" fillId="2" borderId="0" xfId="1" applyNumberFormat="1" applyFont="1" applyFill="1" applyBorder="1" applyAlignment="1">
      <alignment horizontal="center" vertical="center"/>
    </xf>
    <xf numFmtId="10" fontId="15" fillId="2" borderId="0" xfId="1" applyNumberFormat="1" applyFont="1" applyFill="1" applyBorder="1" applyAlignment="1">
      <alignment horizontal="center" vertical="center" wrapText="1"/>
    </xf>
    <xf numFmtId="10" fontId="12" fillId="2" borderId="0" xfId="0" applyNumberFormat="1" applyFont="1" applyFill="1" applyBorder="1" applyAlignment="1">
      <alignment horizontal="justify" vertical="center" wrapText="1"/>
    </xf>
    <xf numFmtId="10" fontId="21" fillId="2" borderId="0" xfId="1" applyNumberFormat="1" applyFont="1" applyFill="1" applyBorder="1" applyAlignment="1">
      <alignment horizontal="center" vertical="center"/>
    </xf>
    <xf numFmtId="0" fontId="0" fillId="2" borderId="0" xfId="0" applyFill="1" applyBorder="1"/>
    <xf numFmtId="0" fontId="0" fillId="2" borderId="0" xfId="0" applyFill="1"/>
    <xf numFmtId="10" fontId="16" fillId="7" borderId="10" xfId="0" applyNumberFormat="1" applyFont="1" applyFill="1" applyBorder="1" applyAlignment="1">
      <alignment horizontal="justify" vertical="center" wrapText="1"/>
    </xf>
    <xf numFmtId="13" fontId="12" fillId="0" borderId="0" xfId="1" applyNumberFormat="1" applyFont="1" applyAlignment="1">
      <alignment vertical="center"/>
    </xf>
    <xf numFmtId="9" fontId="12" fillId="2" borderId="0" xfId="1" applyFont="1" applyFill="1" applyAlignment="1">
      <alignment vertical="center"/>
    </xf>
    <xf numFmtId="10" fontId="16" fillId="5" borderId="17" xfId="1" applyNumberFormat="1" applyFont="1" applyFill="1" applyBorder="1" applyAlignment="1">
      <alignment horizontal="center" vertical="center"/>
    </xf>
    <xf numFmtId="10" fontId="16" fillId="7" borderId="17" xfId="1" applyNumberFormat="1" applyFont="1" applyFill="1" applyBorder="1" applyAlignment="1">
      <alignment horizontal="center" vertical="center"/>
    </xf>
    <xf numFmtId="10" fontId="18" fillId="7" borderId="17" xfId="1" applyNumberFormat="1" applyFont="1" applyFill="1" applyBorder="1" applyAlignment="1">
      <alignment horizontal="center" vertical="center"/>
    </xf>
    <xf numFmtId="10" fontId="16" fillId="6" borderId="17" xfId="1" applyNumberFormat="1" applyFont="1" applyFill="1" applyBorder="1" applyAlignment="1">
      <alignment horizontal="center" vertical="center"/>
    </xf>
    <xf numFmtId="10" fontId="16" fillId="9" borderId="17" xfId="1" applyNumberFormat="1" applyFont="1" applyFill="1" applyBorder="1" applyAlignment="1">
      <alignment horizontal="center" vertical="center"/>
    </xf>
    <xf numFmtId="10" fontId="16" fillId="9" borderId="34" xfId="1" applyNumberFormat="1" applyFont="1" applyFill="1" applyBorder="1" applyAlignment="1">
      <alignment horizontal="center" vertical="center"/>
    </xf>
    <xf numFmtId="10" fontId="22" fillId="5" borderId="8" xfId="0" applyNumberFormat="1" applyFont="1" applyFill="1" applyBorder="1" applyAlignment="1">
      <alignment vertical="center" wrapText="1"/>
    </xf>
    <xf numFmtId="10" fontId="22" fillId="7" borderId="8" xfId="0" applyNumberFormat="1" applyFont="1" applyFill="1" applyBorder="1" applyAlignment="1">
      <alignment vertical="center" wrapText="1"/>
    </xf>
    <xf numFmtId="0" fontId="22" fillId="6" borderId="8" xfId="0" applyFont="1" applyFill="1" applyBorder="1" applyAlignment="1">
      <alignment vertical="center" wrapText="1"/>
    </xf>
    <xf numFmtId="10" fontId="22" fillId="6" borderId="8" xfId="1" applyNumberFormat="1" applyFont="1" applyFill="1" applyBorder="1" applyAlignment="1">
      <alignment horizontal="left" vertical="center" wrapText="1"/>
    </xf>
    <xf numFmtId="10" fontId="22" fillId="6" borderId="8" xfId="0" applyNumberFormat="1" applyFont="1" applyFill="1" applyBorder="1" applyAlignment="1">
      <alignment vertical="center" wrapText="1"/>
    </xf>
    <xf numFmtId="10" fontId="22" fillId="6" borderId="35" xfId="0" applyNumberFormat="1" applyFont="1" applyFill="1" applyBorder="1" applyAlignment="1">
      <alignment horizontal="justify" vertical="center" wrapText="1"/>
    </xf>
    <xf numFmtId="10" fontId="22" fillId="6" borderId="8" xfId="0" applyNumberFormat="1" applyFont="1" applyFill="1" applyBorder="1" applyAlignment="1">
      <alignment vertical="center"/>
    </xf>
    <xf numFmtId="10" fontId="22" fillId="6" borderId="8" xfId="0" applyNumberFormat="1" applyFont="1" applyFill="1" applyBorder="1" applyAlignment="1">
      <alignment horizontal="left" vertical="center" wrapText="1"/>
    </xf>
    <xf numFmtId="10" fontId="22" fillId="9" borderId="8" xfId="0" applyNumberFormat="1" applyFont="1" applyFill="1" applyBorder="1" applyAlignment="1">
      <alignment vertical="center" wrapText="1"/>
    </xf>
    <xf numFmtId="10" fontId="17" fillId="5" borderId="14" xfId="0" applyNumberFormat="1" applyFont="1" applyFill="1" applyBorder="1" applyAlignment="1">
      <alignment horizontal="center" vertical="center"/>
    </xf>
    <xf numFmtId="10" fontId="5" fillId="5" borderId="7" xfId="0" applyNumberFormat="1" applyFont="1" applyFill="1" applyBorder="1" applyAlignment="1">
      <alignment horizontal="center" vertical="center"/>
    </xf>
    <xf numFmtId="10" fontId="17" fillId="5" borderId="16" xfId="0" applyNumberFormat="1" applyFont="1" applyFill="1" applyBorder="1" applyAlignment="1">
      <alignment horizontal="center" vertical="center"/>
    </xf>
    <xf numFmtId="10" fontId="5" fillId="5" borderId="10" xfId="0" applyNumberFormat="1" applyFont="1" applyFill="1" applyBorder="1" applyAlignment="1">
      <alignment horizontal="center" vertical="center"/>
    </xf>
    <xf numFmtId="10" fontId="17" fillId="7" borderId="16" xfId="0" applyNumberFormat="1" applyFont="1" applyFill="1" applyBorder="1" applyAlignment="1">
      <alignment horizontal="center" vertical="center"/>
    </xf>
    <xf numFmtId="10" fontId="5" fillId="7" borderId="10" xfId="0" applyNumberFormat="1" applyFont="1" applyFill="1" applyBorder="1" applyAlignment="1">
      <alignment horizontal="center" vertical="center"/>
    </xf>
    <xf numFmtId="10" fontId="25" fillId="6" borderId="16" xfId="0" applyNumberFormat="1" applyFont="1" applyFill="1" applyBorder="1" applyAlignment="1">
      <alignment horizontal="center" vertical="center"/>
    </xf>
    <xf numFmtId="10" fontId="26" fillId="6" borderId="10" xfId="0" applyNumberFormat="1" applyFont="1" applyFill="1" applyBorder="1" applyAlignment="1">
      <alignment horizontal="center" vertical="center"/>
    </xf>
    <xf numFmtId="10" fontId="17" fillId="9" borderId="16" xfId="0" applyNumberFormat="1" applyFont="1" applyFill="1" applyBorder="1" applyAlignment="1">
      <alignment horizontal="center" vertical="center"/>
    </xf>
    <xf numFmtId="10" fontId="5" fillId="9" borderId="10" xfId="0" applyNumberFormat="1" applyFont="1" applyFill="1" applyBorder="1" applyAlignment="1">
      <alignment horizontal="center" vertical="center"/>
    </xf>
    <xf numFmtId="10" fontId="17" fillId="9" borderId="32" xfId="0" applyNumberFormat="1" applyFont="1" applyFill="1" applyBorder="1" applyAlignment="1">
      <alignment horizontal="center" vertical="center"/>
    </xf>
    <xf numFmtId="10" fontId="5" fillId="9" borderId="19" xfId="0" applyNumberFormat="1" applyFont="1" applyFill="1" applyBorder="1" applyAlignment="1">
      <alignment horizontal="center" vertical="center"/>
    </xf>
    <xf numFmtId="10" fontId="22" fillId="5" borderId="7" xfId="0" applyNumberFormat="1" applyFont="1" applyFill="1" applyBorder="1" applyAlignment="1">
      <alignment horizontal="justify" vertical="center" wrapText="1"/>
    </xf>
    <xf numFmtId="166" fontId="12" fillId="2" borderId="0" xfId="1" applyNumberFormat="1" applyFont="1" applyFill="1" applyAlignment="1">
      <alignment vertical="center"/>
    </xf>
    <xf numFmtId="0" fontId="0" fillId="2" borderId="0" xfId="0" applyFill="1" applyAlignment="1">
      <alignment vertical="center"/>
    </xf>
    <xf numFmtId="10" fontId="17" fillId="5" borderId="36" xfId="0" applyNumberFormat="1" applyFont="1" applyFill="1" applyBorder="1" applyAlignment="1">
      <alignment horizontal="center" vertical="center"/>
    </xf>
    <xf numFmtId="10" fontId="5" fillId="5" borderId="37" xfId="0" applyNumberFormat="1" applyFont="1" applyFill="1" applyBorder="1" applyAlignment="1">
      <alignment horizontal="center" vertical="center"/>
    </xf>
    <xf numFmtId="10" fontId="22" fillId="6" borderId="10" xfId="1" applyNumberFormat="1" applyFont="1" applyFill="1" applyBorder="1" applyAlignment="1">
      <alignment horizontal="left" vertical="center" wrapText="1"/>
    </xf>
    <xf numFmtId="10" fontId="22" fillId="5" borderId="10" xfId="0" applyNumberFormat="1" applyFont="1" applyFill="1" applyBorder="1" applyAlignment="1">
      <alignment horizontal="justify" vertical="center" wrapText="1"/>
    </xf>
    <xf numFmtId="10" fontId="15" fillId="6" borderId="38" xfId="1" applyNumberFormat="1" applyFont="1" applyFill="1" applyBorder="1" applyAlignment="1">
      <alignment horizontal="center" vertical="center"/>
    </xf>
    <xf numFmtId="10" fontId="16" fillId="6" borderId="37" xfId="1" applyNumberFormat="1" applyFont="1" applyFill="1" applyBorder="1" applyAlignment="1">
      <alignment horizontal="center" vertical="center"/>
    </xf>
    <xf numFmtId="10" fontId="16" fillId="6" borderId="39" xfId="1" applyNumberFormat="1" applyFont="1" applyFill="1" applyBorder="1" applyAlignment="1">
      <alignment horizontal="center" vertical="center"/>
    </xf>
    <xf numFmtId="10" fontId="15" fillId="6" borderId="16" xfId="1" applyNumberFormat="1" applyFont="1" applyFill="1" applyBorder="1" applyAlignment="1">
      <alignment horizontal="center" vertical="center"/>
    </xf>
    <xf numFmtId="0" fontId="13" fillId="5" borderId="15" xfId="0" applyFont="1" applyFill="1" applyBorder="1" applyAlignment="1">
      <alignment vertical="center" wrapText="1"/>
    </xf>
    <xf numFmtId="0" fontId="13" fillId="5" borderId="17" xfId="0" applyFont="1" applyFill="1" applyBorder="1" applyAlignment="1">
      <alignment vertical="center" wrapText="1"/>
    </xf>
    <xf numFmtId="0" fontId="12" fillId="5" borderId="17" xfId="0" applyFont="1" applyFill="1" applyBorder="1" applyAlignment="1">
      <alignment vertical="center" wrapText="1"/>
    </xf>
    <xf numFmtId="0" fontId="12" fillId="5" borderId="41" xfId="0" applyFont="1" applyFill="1" applyBorder="1" applyAlignment="1">
      <alignment vertical="center" wrapText="1"/>
    </xf>
    <xf numFmtId="0" fontId="13" fillId="7" borderId="17" xfId="0" applyFont="1" applyFill="1" applyBorder="1" applyAlignment="1">
      <alignment vertical="center" wrapText="1"/>
    </xf>
    <xf numFmtId="0" fontId="13" fillId="6" borderId="17" xfId="0" applyFont="1" applyFill="1" applyBorder="1" applyAlignment="1">
      <alignment vertical="center" wrapText="1"/>
    </xf>
    <xf numFmtId="0" fontId="12" fillId="6" borderId="17" xfId="0" applyFont="1" applyFill="1" applyBorder="1" applyAlignment="1">
      <alignment vertical="center" wrapText="1"/>
    </xf>
    <xf numFmtId="0" fontId="13" fillId="9" borderId="17" xfId="0" applyFont="1" applyFill="1" applyBorder="1" applyAlignment="1">
      <alignment vertical="center" wrapText="1"/>
    </xf>
    <xf numFmtId="0" fontId="13" fillId="9" borderId="34" xfId="0" applyFont="1" applyFill="1" applyBorder="1" applyAlignment="1">
      <alignment vertical="center" wrapText="1"/>
    </xf>
    <xf numFmtId="0" fontId="0" fillId="0" borderId="2" xfId="0" applyBorder="1" applyAlignment="1">
      <alignment vertical="center"/>
    </xf>
    <xf numFmtId="0" fontId="13" fillId="5" borderId="14" xfId="0" applyFont="1" applyFill="1" applyBorder="1" applyAlignment="1">
      <alignment vertical="center" wrapText="1"/>
    </xf>
    <xf numFmtId="0" fontId="13" fillId="5" borderId="16" xfId="0" applyFont="1" applyFill="1" applyBorder="1" applyAlignment="1">
      <alignment vertical="center" wrapText="1"/>
    </xf>
    <xf numFmtId="0" fontId="13" fillId="7" borderId="16" xfId="0" applyFont="1" applyFill="1" applyBorder="1" applyAlignment="1">
      <alignment vertical="center" wrapText="1"/>
    </xf>
    <xf numFmtId="0" fontId="13" fillId="6" borderId="16" xfId="0" applyFont="1" applyFill="1" applyBorder="1" applyAlignment="1">
      <alignment vertical="center" wrapText="1"/>
    </xf>
    <xf numFmtId="0" fontId="13" fillId="6" borderId="16" xfId="0" applyFont="1" applyFill="1" applyBorder="1" applyAlignment="1">
      <alignment horizontal="center" vertical="center" wrapText="1"/>
    </xf>
    <xf numFmtId="0" fontId="13" fillId="6" borderId="16" xfId="0" applyFont="1" applyFill="1" applyBorder="1" applyAlignment="1">
      <alignment horizontal="left" vertical="center" wrapText="1"/>
    </xf>
    <xf numFmtId="0" fontId="13" fillId="9" borderId="16" xfId="0" applyFont="1" applyFill="1" applyBorder="1" applyAlignment="1">
      <alignment vertical="center" wrapText="1"/>
    </xf>
    <xf numFmtId="0" fontId="13" fillId="9" borderId="32" xfId="0" applyFont="1" applyFill="1" applyBorder="1" applyAlignment="1">
      <alignment vertical="center" wrapText="1"/>
    </xf>
    <xf numFmtId="10" fontId="22" fillId="9" borderId="19" xfId="1" applyNumberFormat="1" applyFont="1" applyFill="1" applyBorder="1" applyAlignment="1">
      <alignment horizontal="left" vertical="center" wrapText="1"/>
    </xf>
    <xf numFmtId="10" fontId="21" fillId="9" borderId="19" xfId="1" applyNumberFormat="1" applyFont="1" applyFill="1" applyBorder="1" applyAlignment="1">
      <alignment horizontal="center" vertical="center"/>
    </xf>
    <xf numFmtId="0" fontId="30" fillId="0" borderId="0" xfId="0" applyFont="1"/>
    <xf numFmtId="0" fontId="31" fillId="0" borderId="0" xfId="0" applyFont="1"/>
    <xf numFmtId="10" fontId="16" fillId="5" borderId="8" xfId="1" applyNumberFormat="1" applyFont="1" applyFill="1" applyBorder="1" applyAlignment="1">
      <alignment horizontal="center" vertical="center"/>
    </xf>
    <xf numFmtId="10" fontId="30" fillId="0" borderId="9" xfId="0" applyNumberFormat="1" applyFont="1" applyBorder="1"/>
    <xf numFmtId="0" fontId="30" fillId="0" borderId="9" xfId="0" applyFont="1" applyBorder="1"/>
    <xf numFmtId="10" fontId="30" fillId="0" borderId="9" xfId="1" applyNumberFormat="1" applyFont="1" applyBorder="1"/>
    <xf numFmtId="10" fontId="30" fillId="0" borderId="0" xfId="0" applyNumberFormat="1" applyFont="1"/>
    <xf numFmtId="10" fontId="32" fillId="0" borderId="9" xfId="1" applyNumberFormat="1" applyFont="1" applyBorder="1"/>
    <xf numFmtId="0" fontId="8" fillId="10" borderId="24" xfId="2" applyFont="1" applyFill="1" applyBorder="1" applyAlignment="1">
      <alignment horizontal="center" vertical="center" wrapText="1"/>
    </xf>
    <xf numFmtId="0" fontId="8" fillId="10" borderId="25" xfId="2" applyFont="1" applyFill="1" applyBorder="1" applyAlignment="1">
      <alignment horizontal="center" vertical="center" wrapText="1"/>
    </xf>
    <xf numFmtId="0" fontId="8" fillId="10" borderId="23"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8" fillId="10" borderId="23" xfId="2"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21" xfId="0" applyFont="1" applyFill="1" applyBorder="1" applyAlignment="1">
      <alignment horizontal="center" vertical="center" wrapText="1"/>
    </xf>
    <xf numFmtId="0" fontId="8" fillId="10" borderId="4" xfId="2" applyFont="1" applyFill="1" applyBorder="1" applyAlignment="1">
      <alignment horizontal="center" vertical="center" wrapText="1"/>
    </xf>
    <xf numFmtId="0" fontId="8" fillId="10" borderId="40" xfId="2" applyFont="1" applyFill="1" applyBorder="1" applyAlignment="1">
      <alignment horizontal="center" vertical="center" wrapText="1"/>
    </xf>
    <xf numFmtId="0" fontId="8" fillId="10" borderId="2" xfId="2" applyFont="1" applyFill="1" applyBorder="1" applyAlignment="1">
      <alignment horizontal="center" vertical="center" wrapText="1"/>
    </xf>
    <xf numFmtId="0" fontId="0" fillId="0" borderId="28" xfId="0" applyBorder="1" applyAlignment="1">
      <alignment horizontal="center"/>
    </xf>
    <xf numFmtId="0" fontId="0" fillId="0" borderId="1" xfId="0" applyBorder="1" applyAlignment="1">
      <alignment horizont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0" fillId="2" borderId="20" xfId="0" applyFont="1" applyFill="1" applyBorder="1" applyAlignment="1">
      <alignment horizontal="left" vertical="center" wrapText="1"/>
    </xf>
    <xf numFmtId="0" fontId="20" fillId="2" borderId="21" xfId="0" applyFont="1" applyFill="1" applyBorder="1" applyAlignment="1">
      <alignment horizontal="left" vertical="center" wrapText="1"/>
    </xf>
    <xf numFmtId="0" fontId="20" fillId="2" borderId="22" xfId="0" applyFont="1" applyFill="1" applyBorder="1" applyAlignment="1">
      <alignment horizontal="left" vertical="center" wrapText="1"/>
    </xf>
    <xf numFmtId="0" fontId="3" fillId="2" borderId="3" xfId="0" applyFont="1" applyFill="1" applyBorder="1" applyAlignment="1">
      <alignment horizontal="center" vertical="center" wrapText="1"/>
    </xf>
    <xf numFmtId="164" fontId="10" fillId="3" borderId="20" xfId="0" applyNumberFormat="1" applyFont="1" applyFill="1" applyBorder="1" applyAlignment="1">
      <alignment horizontal="center" vertical="center" wrapText="1"/>
    </xf>
    <xf numFmtId="164" fontId="10" fillId="3" borderId="22" xfId="0" applyNumberFormat="1" applyFont="1" applyFill="1" applyBorder="1" applyAlignment="1">
      <alignment horizontal="center" vertical="center" wrapText="1"/>
    </xf>
    <xf numFmtId="0" fontId="8" fillId="10" borderId="20" xfId="0" applyFont="1" applyFill="1" applyBorder="1" applyAlignment="1">
      <alignment horizontal="center" vertical="center"/>
    </xf>
    <xf numFmtId="0" fontId="8" fillId="10" borderId="21" xfId="0" applyFont="1" applyFill="1" applyBorder="1" applyAlignment="1">
      <alignment horizontal="center" vertical="center"/>
    </xf>
    <xf numFmtId="0" fontId="8" fillId="10" borderId="22" xfId="0" applyFont="1" applyFill="1" applyBorder="1" applyAlignment="1">
      <alignment horizontal="center" vertical="center"/>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cellXfs>
  <cellStyles count="3">
    <cellStyle name="Normal" xfId="0" builtinId="0"/>
    <cellStyle name="Normal 2" xfId="2"/>
    <cellStyle name="Porcentaje" xfId="1" builtinId="5"/>
  </cellStyles>
  <dxfs count="0"/>
  <tableStyles count="0" defaultTableStyle="TableStyleMedium2" defaultPivotStyle="PivotStyleLight16"/>
  <colors>
    <mruColors>
      <color rgb="FF663AB7"/>
      <color rgb="FF011F73"/>
      <color rgb="FF000099"/>
      <color rgb="FF0033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390525</xdr:colOff>
      <xdr:row>0</xdr:row>
      <xdr:rowOff>85725</xdr:rowOff>
    </xdr:from>
    <xdr:to>
      <xdr:col>2</xdr:col>
      <xdr:colOff>1642533</xdr:colOff>
      <xdr:row>1</xdr:row>
      <xdr:rowOff>257175</xdr:rowOff>
    </xdr:to>
    <xdr:pic>
      <xdr:nvPicPr>
        <xdr:cNvPr id="3" name="Imagen 2"/>
        <xdr:cNvPicPr>
          <a:picLocks noChangeAspect="1"/>
        </xdr:cNvPicPr>
      </xdr:nvPicPr>
      <xdr:blipFill>
        <a:blip xmlns:r="http://schemas.openxmlformats.org/officeDocument/2006/relationships" r:embed="rId1"/>
        <a:stretch>
          <a:fillRect/>
        </a:stretch>
      </xdr:blipFill>
      <xdr:spPr>
        <a:xfrm>
          <a:off x="390525" y="85725"/>
          <a:ext cx="3109383" cy="495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E72"/>
  <sheetViews>
    <sheetView tabSelected="1" zoomScaleNormal="100" zoomScaleSheetLayoutView="100" workbookViewId="0">
      <selection sqref="A1:C1"/>
    </sheetView>
  </sheetViews>
  <sheetFormatPr baseColWidth="10" defaultRowHeight="15" x14ac:dyDescent="0.25"/>
  <cols>
    <col min="1" max="1" width="15.28515625" customWidth="1"/>
    <col min="2" max="2" width="12.5703125" customWidth="1"/>
    <col min="3" max="3" width="31" customWidth="1"/>
    <col min="4" max="4" width="29.5703125" customWidth="1"/>
    <col min="5" max="6" width="27.5703125" customWidth="1"/>
    <col min="7" max="8" width="11.140625" customWidth="1"/>
    <col min="9" max="9" width="13.5703125" customWidth="1"/>
    <col min="10" max="10" width="13.140625" customWidth="1"/>
    <col min="11" max="11" width="13.5703125" customWidth="1"/>
    <col min="12" max="12" width="26.5703125" customWidth="1"/>
    <col min="13" max="13" width="23" customWidth="1"/>
    <col min="14" max="16" width="7.42578125" customWidth="1"/>
    <col min="17" max="19" width="7.5703125" customWidth="1"/>
    <col min="20" max="21" width="7.42578125" customWidth="1"/>
    <col min="22" max="23" width="9" customWidth="1"/>
    <col min="24" max="24" width="63.5703125" customWidth="1"/>
    <col min="25" max="25" width="25.28515625" customWidth="1"/>
    <col min="26" max="26" width="3.5703125" style="111" customWidth="1"/>
    <col min="27" max="27" width="15.85546875" style="111" customWidth="1"/>
    <col min="28" max="28" width="11.140625" customWidth="1"/>
    <col min="29" max="29" width="54.140625" customWidth="1"/>
    <col min="30" max="45" width="11.140625" customWidth="1"/>
  </cols>
  <sheetData>
    <row r="1" spans="1:27" ht="25.5" customHeight="1" thickBot="1" x14ac:dyDescent="0.3">
      <c r="A1" s="193"/>
      <c r="B1" s="194"/>
      <c r="C1" s="194"/>
      <c r="D1" s="195" t="s">
        <v>0</v>
      </c>
      <c r="E1" s="196"/>
      <c r="F1" s="196"/>
      <c r="G1" s="196"/>
      <c r="H1" s="196"/>
      <c r="I1" s="196"/>
      <c r="J1" s="196"/>
      <c r="K1" s="196"/>
      <c r="L1" s="196"/>
      <c r="M1" s="196"/>
      <c r="N1" s="196"/>
      <c r="O1" s="196"/>
      <c r="P1" s="196"/>
      <c r="Q1" s="196"/>
      <c r="R1" s="196"/>
      <c r="S1" s="196"/>
      <c r="T1" s="196"/>
      <c r="U1" s="196"/>
      <c r="V1" s="196"/>
      <c r="W1" s="196"/>
      <c r="X1" s="196"/>
      <c r="Y1" s="197"/>
      <c r="Z1" s="102"/>
    </row>
    <row r="2" spans="1:27" s="81" customFormat="1" ht="25.5" customHeight="1" thickBot="1" x14ac:dyDescent="0.3">
      <c r="A2" s="198"/>
      <c r="B2" s="199"/>
      <c r="C2" s="199"/>
      <c r="D2" s="162"/>
      <c r="E2" s="73" t="s">
        <v>319</v>
      </c>
      <c r="F2" s="73"/>
      <c r="G2" s="79"/>
      <c r="H2" s="79"/>
      <c r="I2" s="16"/>
      <c r="J2" s="200" t="s">
        <v>384</v>
      </c>
      <c r="K2" s="201"/>
      <c r="L2" s="201"/>
      <c r="M2" s="202"/>
      <c r="N2" s="17"/>
      <c r="O2" s="17"/>
      <c r="P2" s="17"/>
      <c r="Q2" s="17"/>
      <c r="R2" s="17"/>
      <c r="S2" s="17"/>
      <c r="T2" s="78"/>
      <c r="U2" s="78"/>
      <c r="V2" s="78"/>
      <c r="W2" s="203" t="s">
        <v>320</v>
      </c>
      <c r="X2" s="203"/>
      <c r="Y2" s="80"/>
      <c r="Z2" s="103"/>
      <c r="AA2" s="144"/>
    </row>
    <row r="3" spans="1:27" ht="15.75" thickBot="1" x14ac:dyDescent="0.3">
      <c r="A3" s="181" t="s">
        <v>1</v>
      </c>
      <c r="B3" s="181" t="s">
        <v>2</v>
      </c>
      <c r="C3" s="191" t="s">
        <v>25</v>
      </c>
      <c r="D3" s="186" t="s">
        <v>3</v>
      </c>
      <c r="E3" s="186" t="s">
        <v>26</v>
      </c>
      <c r="F3" s="186" t="s">
        <v>4</v>
      </c>
      <c r="G3" s="204" t="s">
        <v>5</v>
      </c>
      <c r="H3" s="205"/>
      <c r="I3" s="209" t="s">
        <v>6</v>
      </c>
      <c r="J3" s="210"/>
      <c r="K3" s="211"/>
      <c r="L3" s="204" t="s">
        <v>7</v>
      </c>
      <c r="M3" s="205"/>
      <c r="N3" s="206" t="s">
        <v>8</v>
      </c>
      <c r="O3" s="207"/>
      <c r="P3" s="207"/>
      <c r="Q3" s="207"/>
      <c r="R3" s="207"/>
      <c r="S3" s="207"/>
      <c r="T3" s="207"/>
      <c r="U3" s="207"/>
      <c r="V3" s="207"/>
      <c r="W3" s="207"/>
      <c r="X3" s="208"/>
      <c r="Y3" s="183" t="s">
        <v>9</v>
      </c>
      <c r="Z3" s="104"/>
    </row>
    <row r="4" spans="1:27" ht="28.5" customHeight="1" thickBot="1" x14ac:dyDescent="0.3">
      <c r="A4" s="181"/>
      <c r="B4" s="181"/>
      <c r="C4" s="191"/>
      <c r="D4" s="181"/>
      <c r="E4" s="181"/>
      <c r="F4" s="181"/>
      <c r="G4" s="186" t="s">
        <v>10</v>
      </c>
      <c r="H4" s="186" t="s">
        <v>11</v>
      </c>
      <c r="I4" s="186" t="s">
        <v>12</v>
      </c>
      <c r="J4" s="186" t="s">
        <v>13</v>
      </c>
      <c r="K4" s="186" t="s">
        <v>14</v>
      </c>
      <c r="L4" s="186" t="s">
        <v>15</v>
      </c>
      <c r="M4" s="186" t="s">
        <v>16</v>
      </c>
      <c r="N4" s="187" t="s">
        <v>17</v>
      </c>
      <c r="O4" s="188"/>
      <c r="P4" s="187" t="s">
        <v>18</v>
      </c>
      <c r="Q4" s="188"/>
      <c r="R4" s="187" t="s">
        <v>19</v>
      </c>
      <c r="S4" s="188"/>
      <c r="T4" s="187" t="s">
        <v>20</v>
      </c>
      <c r="U4" s="188"/>
      <c r="V4" s="187" t="s">
        <v>21</v>
      </c>
      <c r="W4" s="189"/>
      <c r="X4" s="186" t="s">
        <v>22</v>
      </c>
      <c r="Y4" s="184"/>
      <c r="Z4" s="104"/>
    </row>
    <row r="5" spans="1:27" ht="15.75" thickBot="1" x14ac:dyDescent="0.3">
      <c r="A5" s="182"/>
      <c r="B5" s="182"/>
      <c r="C5" s="192"/>
      <c r="D5" s="182"/>
      <c r="E5" s="182"/>
      <c r="F5" s="182"/>
      <c r="G5" s="182"/>
      <c r="H5" s="182"/>
      <c r="I5" s="182"/>
      <c r="J5" s="182"/>
      <c r="K5" s="182"/>
      <c r="L5" s="182"/>
      <c r="M5" s="182"/>
      <c r="N5" s="74" t="s">
        <v>23</v>
      </c>
      <c r="O5" s="75" t="s">
        <v>24</v>
      </c>
      <c r="P5" s="76" t="s">
        <v>23</v>
      </c>
      <c r="Q5" s="75" t="s">
        <v>24</v>
      </c>
      <c r="R5" s="76" t="s">
        <v>23</v>
      </c>
      <c r="S5" s="75" t="s">
        <v>24</v>
      </c>
      <c r="T5" s="76" t="s">
        <v>23</v>
      </c>
      <c r="U5" s="77" t="s">
        <v>24</v>
      </c>
      <c r="V5" s="86" t="s">
        <v>23</v>
      </c>
      <c r="W5" s="87" t="s">
        <v>24</v>
      </c>
      <c r="X5" s="190"/>
      <c r="Y5" s="185"/>
      <c r="Z5" s="104"/>
    </row>
    <row r="6" spans="1:27" s="6" customFormat="1" ht="114.75" x14ac:dyDescent="0.25">
      <c r="A6" s="1" t="s">
        <v>27</v>
      </c>
      <c r="B6" s="2" t="s">
        <v>28</v>
      </c>
      <c r="C6" s="153" t="s">
        <v>29</v>
      </c>
      <c r="D6" s="163" t="s">
        <v>30</v>
      </c>
      <c r="E6" s="3" t="s">
        <v>31</v>
      </c>
      <c r="F6" s="19" t="s">
        <v>32</v>
      </c>
      <c r="G6" s="20">
        <v>43101</v>
      </c>
      <c r="H6" s="20">
        <v>43465</v>
      </c>
      <c r="I6" s="21" t="s">
        <v>33</v>
      </c>
      <c r="J6" s="21" t="s">
        <v>34</v>
      </c>
      <c r="K6" s="21" t="s">
        <v>35</v>
      </c>
      <c r="L6" s="3" t="s">
        <v>36</v>
      </c>
      <c r="M6" s="22" t="s">
        <v>37</v>
      </c>
      <c r="N6" s="4">
        <v>0.25</v>
      </c>
      <c r="O6" s="5">
        <v>0.25</v>
      </c>
      <c r="P6" s="4">
        <v>0.25</v>
      </c>
      <c r="Q6" s="5">
        <v>0.25</v>
      </c>
      <c r="R6" s="4">
        <v>0.25</v>
      </c>
      <c r="S6" s="5">
        <v>0.125</v>
      </c>
      <c r="T6" s="4">
        <v>0.25</v>
      </c>
      <c r="U6" s="5"/>
      <c r="V6" s="130">
        <f t="shared" ref="V6:V35" si="0">+N6+P6+R6+T6</f>
        <v>1</v>
      </c>
      <c r="W6" s="131">
        <f t="shared" ref="W6:W35" si="1">+U6+S6+Q6+O6</f>
        <v>0.625</v>
      </c>
      <c r="X6" s="88" t="s">
        <v>375</v>
      </c>
      <c r="Y6" s="142" t="s">
        <v>367</v>
      </c>
      <c r="Z6" s="105"/>
    </row>
    <row r="7" spans="1:27" s="6" customFormat="1" ht="66" x14ac:dyDescent="0.25">
      <c r="A7" s="7" t="s">
        <v>27</v>
      </c>
      <c r="B7" s="8" t="s">
        <v>28</v>
      </c>
      <c r="C7" s="154" t="s">
        <v>38</v>
      </c>
      <c r="D7" s="164" t="s">
        <v>30</v>
      </c>
      <c r="E7" s="9" t="s">
        <v>39</v>
      </c>
      <c r="F7" s="9" t="s">
        <v>40</v>
      </c>
      <c r="G7" s="11">
        <v>43101</v>
      </c>
      <c r="H7" s="11">
        <v>43465</v>
      </c>
      <c r="I7" s="12" t="s">
        <v>33</v>
      </c>
      <c r="J7" s="12" t="s">
        <v>34</v>
      </c>
      <c r="K7" s="12" t="s">
        <v>35</v>
      </c>
      <c r="L7" s="9" t="s">
        <v>41</v>
      </c>
      <c r="M7" s="13" t="s">
        <v>42</v>
      </c>
      <c r="N7" s="67"/>
      <c r="O7" s="68"/>
      <c r="P7" s="67">
        <v>0.5</v>
      </c>
      <c r="Q7" s="68">
        <v>0</v>
      </c>
      <c r="R7" s="67"/>
      <c r="S7" s="68">
        <v>8.3299999999999999E-2</v>
      </c>
      <c r="T7" s="67">
        <v>0.5</v>
      </c>
      <c r="U7" s="68"/>
      <c r="V7" s="145">
        <f t="shared" ref="V7:V26" si="2">+N7+P7+R7+T7</f>
        <v>1</v>
      </c>
      <c r="W7" s="146">
        <f t="shared" ref="W7:W26" si="3">+U7+S7+Q7+O7</f>
        <v>8.3299999999999999E-2</v>
      </c>
      <c r="X7" s="89" t="s">
        <v>385</v>
      </c>
      <c r="Y7" s="60" t="s">
        <v>382</v>
      </c>
      <c r="Z7" s="105"/>
    </row>
    <row r="8" spans="1:27" s="6" customFormat="1" ht="66" x14ac:dyDescent="0.25">
      <c r="A8" s="7" t="s">
        <v>27</v>
      </c>
      <c r="B8" s="8" t="s">
        <v>28</v>
      </c>
      <c r="C8" s="154" t="s">
        <v>38</v>
      </c>
      <c r="D8" s="164" t="s">
        <v>30</v>
      </c>
      <c r="E8" s="9" t="s">
        <v>43</v>
      </c>
      <c r="F8" s="9" t="s">
        <v>44</v>
      </c>
      <c r="G8" s="11">
        <v>43252</v>
      </c>
      <c r="H8" s="11">
        <v>43465</v>
      </c>
      <c r="I8" s="12" t="s">
        <v>33</v>
      </c>
      <c r="J8" s="12" t="s">
        <v>34</v>
      </c>
      <c r="K8" s="12" t="s">
        <v>35</v>
      </c>
      <c r="L8" s="9" t="s">
        <v>45</v>
      </c>
      <c r="M8" s="13" t="s">
        <v>46</v>
      </c>
      <c r="N8" s="67"/>
      <c r="O8" s="68"/>
      <c r="P8" s="67">
        <v>0.6</v>
      </c>
      <c r="Q8" s="68">
        <v>0.62350000000000005</v>
      </c>
      <c r="R8" s="67">
        <v>0.2</v>
      </c>
      <c r="S8" s="68">
        <v>0.192</v>
      </c>
      <c r="T8" s="67">
        <v>0.2</v>
      </c>
      <c r="U8" s="115"/>
      <c r="V8" s="145">
        <f t="shared" si="2"/>
        <v>1</v>
      </c>
      <c r="W8" s="146">
        <f t="shared" si="3"/>
        <v>0.81550000000000011</v>
      </c>
      <c r="X8" s="121" t="s">
        <v>369</v>
      </c>
      <c r="Y8" s="60" t="s">
        <v>376</v>
      </c>
      <c r="Z8" s="105"/>
    </row>
    <row r="9" spans="1:27" s="6" customFormat="1" ht="165.75" x14ac:dyDescent="0.25">
      <c r="A9" s="7" t="s">
        <v>27</v>
      </c>
      <c r="B9" s="10" t="s">
        <v>28</v>
      </c>
      <c r="C9" s="155" t="s">
        <v>47</v>
      </c>
      <c r="D9" s="7" t="s">
        <v>30</v>
      </c>
      <c r="E9" s="10" t="s">
        <v>48</v>
      </c>
      <c r="F9" s="9" t="s">
        <v>49</v>
      </c>
      <c r="G9" s="11">
        <v>43101</v>
      </c>
      <c r="H9" s="11">
        <v>43465</v>
      </c>
      <c r="I9" s="12" t="s">
        <v>33</v>
      </c>
      <c r="J9" s="12" t="s">
        <v>34</v>
      </c>
      <c r="K9" s="12" t="s">
        <v>35</v>
      </c>
      <c r="L9" s="9" t="s">
        <v>50</v>
      </c>
      <c r="M9" s="13" t="s">
        <v>51</v>
      </c>
      <c r="N9" s="67">
        <v>0.25</v>
      </c>
      <c r="O9" s="68">
        <f>+(N9/4)*2</f>
        <v>0.125</v>
      </c>
      <c r="P9" s="67">
        <v>0.25</v>
      </c>
      <c r="Q9" s="68">
        <f>+(P9/12)*1</f>
        <v>2.0833333333333332E-2</v>
      </c>
      <c r="R9" s="67">
        <v>0.25</v>
      </c>
      <c r="S9" s="68">
        <v>0.66</v>
      </c>
      <c r="T9" s="67">
        <v>0.25</v>
      </c>
      <c r="U9" s="115"/>
      <c r="V9" s="132">
        <f t="shared" si="2"/>
        <v>1</v>
      </c>
      <c r="W9" s="133">
        <f t="shared" si="3"/>
        <v>0.8058333333333334</v>
      </c>
      <c r="X9" s="121" t="s">
        <v>368</v>
      </c>
      <c r="Y9" s="60" t="s">
        <v>376</v>
      </c>
      <c r="Z9" s="105"/>
      <c r="AA9" s="143"/>
    </row>
    <row r="10" spans="1:27" s="6" customFormat="1" ht="82.5" x14ac:dyDescent="0.25">
      <c r="A10" s="7" t="s">
        <v>27</v>
      </c>
      <c r="B10" s="7" t="s">
        <v>28</v>
      </c>
      <c r="C10" s="156" t="s">
        <v>52</v>
      </c>
      <c r="D10" s="7" t="s">
        <v>53</v>
      </c>
      <c r="E10" s="7" t="s">
        <v>54</v>
      </c>
      <c r="F10" s="7" t="s">
        <v>55</v>
      </c>
      <c r="G10" s="11">
        <v>43374</v>
      </c>
      <c r="H10" s="11">
        <v>43465</v>
      </c>
      <c r="I10" s="12" t="s">
        <v>56</v>
      </c>
      <c r="J10" s="12" t="s">
        <v>57</v>
      </c>
      <c r="K10" s="12" t="s">
        <v>58</v>
      </c>
      <c r="L10" s="9" t="s">
        <v>59</v>
      </c>
      <c r="M10" s="13" t="s">
        <v>60</v>
      </c>
      <c r="N10" s="67"/>
      <c r="O10" s="68"/>
      <c r="P10" s="67"/>
      <c r="Q10" s="68"/>
      <c r="R10" s="67"/>
      <c r="S10" s="68"/>
      <c r="T10" s="67">
        <v>1</v>
      </c>
      <c r="U10" s="115"/>
      <c r="V10" s="132">
        <f t="shared" si="2"/>
        <v>1</v>
      </c>
      <c r="W10" s="133">
        <f t="shared" si="3"/>
        <v>0</v>
      </c>
      <c r="X10" s="121" t="s">
        <v>348</v>
      </c>
      <c r="Y10" s="60"/>
      <c r="Z10" s="105"/>
    </row>
    <row r="11" spans="1:27" s="6" customFormat="1" ht="82.5" x14ac:dyDescent="0.25">
      <c r="A11" s="7" t="s">
        <v>27</v>
      </c>
      <c r="B11" s="8" t="s">
        <v>28</v>
      </c>
      <c r="C11" s="154" t="s">
        <v>52</v>
      </c>
      <c r="D11" s="164" t="s">
        <v>53</v>
      </c>
      <c r="E11" s="9" t="s">
        <v>61</v>
      </c>
      <c r="F11" s="9" t="s">
        <v>62</v>
      </c>
      <c r="G11" s="11">
        <v>43374</v>
      </c>
      <c r="H11" s="11">
        <v>43465</v>
      </c>
      <c r="I11" s="12" t="s">
        <v>56</v>
      </c>
      <c r="J11" s="12" t="s">
        <v>57</v>
      </c>
      <c r="K11" s="12" t="s">
        <v>58</v>
      </c>
      <c r="L11" s="9" t="s">
        <v>63</v>
      </c>
      <c r="M11" s="13" t="s">
        <v>64</v>
      </c>
      <c r="N11" s="67"/>
      <c r="O11" s="68"/>
      <c r="P11" s="67"/>
      <c r="Q11" s="68"/>
      <c r="R11" s="67"/>
      <c r="S11" s="175">
        <v>0</v>
      </c>
      <c r="T11" s="67">
        <v>1</v>
      </c>
      <c r="U11" s="115"/>
      <c r="V11" s="132">
        <f t="shared" si="2"/>
        <v>1</v>
      </c>
      <c r="W11" s="133">
        <f t="shared" si="3"/>
        <v>0</v>
      </c>
      <c r="X11" s="121" t="s">
        <v>349</v>
      </c>
      <c r="Y11" s="148" t="s">
        <v>383</v>
      </c>
      <c r="Z11" s="105"/>
    </row>
    <row r="12" spans="1:27" s="6" customFormat="1" ht="99" x14ac:dyDescent="0.25">
      <c r="A12" s="7" t="s">
        <v>27</v>
      </c>
      <c r="B12" s="8" t="s">
        <v>28</v>
      </c>
      <c r="C12" s="154" t="s">
        <v>65</v>
      </c>
      <c r="D12" s="164" t="s">
        <v>53</v>
      </c>
      <c r="E12" s="9" t="s">
        <v>66</v>
      </c>
      <c r="F12" s="9" t="s">
        <v>67</v>
      </c>
      <c r="G12" s="11">
        <v>43374</v>
      </c>
      <c r="H12" s="11">
        <v>43465</v>
      </c>
      <c r="I12" s="12" t="s">
        <v>56</v>
      </c>
      <c r="J12" s="12" t="s">
        <v>57</v>
      </c>
      <c r="K12" s="12" t="s">
        <v>58</v>
      </c>
      <c r="L12" s="9" t="s">
        <v>68</v>
      </c>
      <c r="M12" s="13" t="s">
        <v>69</v>
      </c>
      <c r="N12" s="67"/>
      <c r="O12" s="68"/>
      <c r="P12" s="67"/>
      <c r="Q12" s="68"/>
      <c r="R12" s="67"/>
      <c r="S12" s="68">
        <v>0.48480000000000001</v>
      </c>
      <c r="T12" s="67">
        <v>1</v>
      </c>
      <c r="U12" s="115"/>
      <c r="V12" s="132">
        <f t="shared" si="2"/>
        <v>1</v>
      </c>
      <c r="W12" s="133">
        <f t="shared" si="3"/>
        <v>0.48480000000000001</v>
      </c>
      <c r="X12" s="121" t="s">
        <v>350</v>
      </c>
      <c r="Y12" s="60"/>
      <c r="Z12" s="105"/>
    </row>
    <row r="13" spans="1:27" s="6" customFormat="1" ht="127.5" x14ac:dyDescent="0.25">
      <c r="A13" s="7" t="s">
        <v>27</v>
      </c>
      <c r="B13" s="8" t="s">
        <v>28</v>
      </c>
      <c r="C13" s="154" t="s">
        <v>65</v>
      </c>
      <c r="D13" s="164" t="s">
        <v>53</v>
      </c>
      <c r="E13" s="9" t="s">
        <v>70</v>
      </c>
      <c r="F13" s="9" t="s">
        <v>71</v>
      </c>
      <c r="G13" s="11">
        <v>43191</v>
      </c>
      <c r="H13" s="11">
        <v>43465</v>
      </c>
      <c r="I13" s="12" t="s">
        <v>56</v>
      </c>
      <c r="J13" s="12" t="s">
        <v>57</v>
      </c>
      <c r="K13" s="12" t="s">
        <v>58</v>
      </c>
      <c r="L13" s="9" t="s">
        <v>72</v>
      </c>
      <c r="M13" s="13" t="s">
        <v>73</v>
      </c>
      <c r="N13" s="67"/>
      <c r="O13" s="68"/>
      <c r="P13" s="67">
        <v>0.25</v>
      </c>
      <c r="Q13" s="68">
        <v>0.24</v>
      </c>
      <c r="R13" s="67">
        <v>0.35</v>
      </c>
      <c r="S13" s="68">
        <v>0.43</v>
      </c>
      <c r="T13" s="67">
        <v>0.4</v>
      </c>
      <c r="U13" s="115"/>
      <c r="V13" s="132">
        <f t="shared" si="2"/>
        <v>1</v>
      </c>
      <c r="W13" s="133">
        <f t="shared" si="3"/>
        <v>0.66999999999999993</v>
      </c>
      <c r="X13" s="121" t="s">
        <v>356</v>
      </c>
      <c r="Y13" s="60"/>
      <c r="Z13" s="105"/>
    </row>
    <row r="14" spans="1:27" s="6" customFormat="1" ht="99" x14ac:dyDescent="0.25">
      <c r="A14" s="7" t="s">
        <v>27</v>
      </c>
      <c r="B14" s="8" t="s">
        <v>74</v>
      </c>
      <c r="C14" s="154" t="s">
        <v>38</v>
      </c>
      <c r="D14" s="164" t="s">
        <v>53</v>
      </c>
      <c r="E14" s="9" t="s">
        <v>75</v>
      </c>
      <c r="F14" s="15" t="s">
        <v>76</v>
      </c>
      <c r="G14" s="11">
        <v>43374</v>
      </c>
      <c r="H14" s="11">
        <v>43465</v>
      </c>
      <c r="I14" s="12" t="s">
        <v>56</v>
      </c>
      <c r="J14" s="12" t="s">
        <v>57</v>
      </c>
      <c r="K14" s="12" t="s">
        <v>58</v>
      </c>
      <c r="L14" s="9" t="s">
        <v>77</v>
      </c>
      <c r="M14" s="13" t="s">
        <v>78</v>
      </c>
      <c r="N14" s="67"/>
      <c r="O14" s="68"/>
      <c r="P14" s="67"/>
      <c r="Q14" s="68"/>
      <c r="R14" s="67"/>
      <c r="S14" s="68"/>
      <c r="T14" s="67">
        <v>1</v>
      </c>
      <c r="U14" s="115"/>
      <c r="V14" s="132">
        <f t="shared" si="2"/>
        <v>1</v>
      </c>
      <c r="W14" s="133">
        <f t="shared" si="3"/>
        <v>0</v>
      </c>
      <c r="X14" s="121"/>
      <c r="Y14" s="60"/>
      <c r="Z14" s="105"/>
    </row>
    <row r="15" spans="1:27" s="6" customFormat="1" ht="165.75" x14ac:dyDescent="0.25">
      <c r="A15" s="7" t="s">
        <v>79</v>
      </c>
      <c r="B15" s="10" t="s">
        <v>28</v>
      </c>
      <c r="C15" s="154" t="s">
        <v>38</v>
      </c>
      <c r="D15" s="164" t="s">
        <v>30</v>
      </c>
      <c r="E15" s="9" t="s">
        <v>80</v>
      </c>
      <c r="F15" s="15" t="s">
        <v>81</v>
      </c>
      <c r="G15" s="11">
        <v>43191</v>
      </c>
      <c r="H15" s="11">
        <v>43465</v>
      </c>
      <c r="I15" s="18" t="s">
        <v>82</v>
      </c>
      <c r="J15" s="12" t="s">
        <v>83</v>
      </c>
      <c r="K15" s="12" t="s">
        <v>84</v>
      </c>
      <c r="L15" s="9" t="s">
        <v>85</v>
      </c>
      <c r="M15" s="13" t="s">
        <v>86</v>
      </c>
      <c r="N15" s="67"/>
      <c r="O15" s="68"/>
      <c r="P15" s="67">
        <v>0.3</v>
      </c>
      <c r="Q15" s="68">
        <v>0</v>
      </c>
      <c r="R15" s="67">
        <v>0.3</v>
      </c>
      <c r="S15" s="68">
        <v>0.3</v>
      </c>
      <c r="T15" s="67">
        <v>0.4</v>
      </c>
      <c r="U15" s="115"/>
      <c r="V15" s="132">
        <f t="shared" si="2"/>
        <v>1</v>
      </c>
      <c r="W15" s="133">
        <f t="shared" si="3"/>
        <v>0.3</v>
      </c>
      <c r="X15" s="121" t="s">
        <v>330</v>
      </c>
      <c r="Y15" s="60" t="s">
        <v>370</v>
      </c>
      <c r="Z15" s="105"/>
    </row>
    <row r="16" spans="1:27" s="6" customFormat="1" ht="229.5" x14ac:dyDescent="0.25">
      <c r="A16" s="7" t="s">
        <v>79</v>
      </c>
      <c r="B16" s="10" t="s">
        <v>28</v>
      </c>
      <c r="C16" s="154" t="s">
        <v>38</v>
      </c>
      <c r="D16" s="164" t="s">
        <v>30</v>
      </c>
      <c r="E16" s="9" t="s">
        <v>87</v>
      </c>
      <c r="F16" s="15" t="s">
        <v>88</v>
      </c>
      <c r="G16" s="11">
        <v>43160</v>
      </c>
      <c r="H16" s="11">
        <v>43465</v>
      </c>
      <c r="I16" s="18" t="s">
        <v>82</v>
      </c>
      <c r="J16" s="12" t="s">
        <v>83</v>
      </c>
      <c r="K16" s="12" t="s">
        <v>84</v>
      </c>
      <c r="L16" s="9" t="s">
        <v>89</v>
      </c>
      <c r="M16" s="13" t="s">
        <v>90</v>
      </c>
      <c r="N16" s="67"/>
      <c r="O16" s="68"/>
      <c r="P16" s="67">
        <v>0.3</v>
      </c>
      <c r="Q16" s="68">
        <v>0</v>
      </c>
      <c r="R16" s="67">
        <v>0.3</v>
      </c>
      <c r="S16" s="68">
        <v>0.3</v>
      </c>
      <c r="T16" s="67">
        <v>0.4</v>
      </c>
      <c r="U16" s="115"/>
      <c r="V16" s="132">
        <f t="shared" si="2"/>
        <v>1</v>
      </c>
      <c r="W16" s="133">
        <f t="shared" si="3"/>
        <v>0.3</v>
      </c>
      <c r="X16" s="121" t="s">
        <v>331</v>
      </c>
      <c r="Y16" s="60" t="s">
        <v>371</v>
      </c>
      <c r="Z16" s="105"/>
    </row>
    <row r="17" spans="1:29" s="6" customFormat="1" ht="99" x14ac:dyDescent="0.25">
      <c r="A17" s="7" t="s">
        <v>27</v>
      </c>
      <c r="B17" s="8" t="s">
        <v>28</v>
      </c>
      <c r="C17" s="154" t="s">
        <v>29</v>
      </c>
      <c r="D17" s="164" t="s">
        <v>91</v>
      </c>
      <c r="E17" s="9" t="s">
        <v>92</v>
      </c>
      <c r="F17" s="15" t="s">
        <v>93</v>
      </c>
      <c r="G17" s="11">
        <v>43374</v>
      </c>
      <c r="H17" s="11">
        <v>43465</v>
      </c>
      <c r="I17" s="12" t="s">
        <v>94</v>
      </c>
      <c r="J17" s="12" t="s">
        <v>95</v>
      </c>
      <c r="K17" s="12" t="s">
        <v>96</v>
      </c>
      <c r="L17" s="9" t="s">
        <v>97</v>
      </c>
      <c r="M17" s="13" t="s">
        <v>98</v>
      </c>
      <c r="N17" s="67"/>
      <c r="O17" s="68"/>
      <c r="P17" s="67"/>
      <c r="Q17" s="68"/>
      <c r="R17" s="67"/>
      <c r="S17" s="68">
        <v>1</v>
      </c>
      <c r="T17" s="67">
        <v>1</v>
      </c>
      <c r="U17" s="115"/>
      <c r="V17" s="132">
        <f t="shared" si="2"/>
        <v>1</v>
      </c>
      <c r="W17" s="133">
        <f t="shared" si="3"/>
        <v>1</v>
      </c>
      <c r="X17" s="121" t="s">
        <v>377</v>
      </c>
      <c r="Y17" s="60"/>
      <c r="Z17" s="105"/>
      <c r="AC17" s="100"/>
    </row>
    <row r="18" spans="1:29" s="6" customFormat="1" ht="82.5" x14ac:dyDescent="0.25">
      <c r="A18" s="7" t="s">
        <v>27</v>
      </c>
      <c r="B18" s="8" t="s">
        <v>28</v>
      </c>
      <c r="C18" s="154" t="s">
        <v>29</v>
      </c>
      <c r="D18" s="164" t="s">
        <v>91</v>
      </c>
      <c r="E18" s="9" t="s">
        <v>99</v>
      </c>
      <c r="F18" s="15" t="s">
        <v>93</v>
      </c>
      <c r="G18" s="11">
        <v>43374</v>
      </c>
      <c r="H18" s="11">
        <v>43465</v>
      </c>
      <c r="I18" s="12" t="s">
        <v>94</v>
      </c>
      <c r="J18" s="12" t="s">
        <v>95</v>
      </c>
      <c r="K18" s="12" t="s">
        <v>96</v>
      </c>
      <c r="L18" s="9" t="s">
        <v>100</v>
      </c>
      <c r="M18" s="13" t="s">
        <v>101</v>
      </c>
      <c r="N18" s="67"/>
      <c r="O18" s="68"/>
      <c r="P18" s="67"/>
      <c r="Q18" s="68"/>
      <c r="R18" s="67"/>
      <c r="S18" s="68"/>
      <c r="T18" s="67">
        <v>1</v>
      </c>
      <c r="U18" s="115"/>
      <c r="V18" s="132">
        <f t="shared" si="2"/>
        <v>1</v>
      </c>
      <c r="W18" s="133">
        <f t="shared" si="3"/>
        <v>0</v>
      </c>
      <c r="X18" s="121" t="s">
        <v>332</v>
      </c>
      <c r="Y18" s="60"/>
      <c r="Z18" s="105"/>
      <c r="AC18" s="99"/>
    </row>
    <row r="19" spans="1:29" s="6" customFormat="1" ht="99" x14ac:dyDescent="0.25">
      <c r="A19" s="7" t="s">
        <v>27</v>
      </c>
      <c r="B19" s="8" t="s">
        <v>28</v>
      </c>
      <c r="C19" s="154" t="s">
        <v>29</v>
      </c>
      <c r="D19" s="164" t="s">
        <v>91</v>
      </c>
      <c r="E19" s="9" t="s">
        <v>102</v>
      </c>
      <c r="F19" s="15" t="s">
        <v>93</v>
      </c>
      <c r="G19" s="11">
        <v>43374</v>
      </c>
      <c r="H19" s="11">
        <v>43465</v>
      </c>
      <c r="I19" s="12" t="s">
        <v>94</v>
      </c>
      <c r="J19" s="12" t="s">
        <v>95</v>
      </c>
      <c r="K19" s="12" t="s">
        <v>96</v>
      </c>
      <c r="L19" s="9" t="s">
        <v>103</v>
      </c>
      <c r="M19" s="13" t="s">
        <v>104</v>
      </c>
      <c r="N19" s="67"/>
      <c r="O19" s="68"/>
      <c r="P19" s="67"/>
      <c r="Q19" s="68"/>
      <c r="R19" s="67"/>
      <c r="S19" s="68"/>
      <c r="T19" s="67">
        <v>1</v>
      </c>
      <c r="U19" s="115"/>
      <c r="V19" s="132">
        <f t="shared" si="2"/>
        <v>1</v>
      </c>
      <c r="W19" s="133">
        <f t="shared" si="3"/>
        <v>0</v>
      </c>
      <c r="X19" s="121" t="s">
        <v>332</v>
      </c>
      <c r="Y19" s="60"/>
      <c r="Z19" s="105"/>
    </row>
    <row r="20" spans="1:29" s="6" customFormat="1" ht="115.5" x14ac:dyDescent="0.25">
      <c r="A20" s="7" t="s">
        <v>27</v>
      </c>
      <c r="B20" s="8" t="s">
        <v>28</v>
      </c>
      <c r="C20" s="154" t="s">
        <v>29</v>
      </c>
      <c r="D20" s="164" t="s">
        <v>91</v>
      </c>
      <c r="E20" s="9" t="s">
        <v>105</v>
      </c>
      <c r="F20" s="15" t="s">
        <v>93</v>
      </c>
      <c r="G20" s="11">
        <v>43374</v>
      </c>
      <c r="H20" s="11">
        <v>43465</v>
      </c>
      <c r="I20" s="12" t="s">
        <v>94</v>
      </c>
      <c r="J20" s="12" t="s">
        <v>95</v>
      </c>
      <c r="K20" s="12" t="s">
        <v>96</v>
      </c>
      <c r="L20" s="9" t="s">
        <v>106</v>
      </c>
      <c r="M20" s="13" t="s">
        <v>107</v>
      </c>
      <c r="N20" s="67"/>
      <c r="O20" s="68"/>
      <c r="P20" s="67"/>
      <c r="Q20" s="68"/>
      <c r="R20" s="67"/>
      <c r="S20" s="68">
        <v>1</v>
      </c>
      <c r="T20" s="67">
        <v>1</v>
      </c>
      <c r="U20" s="115"/>
      <c r="V20" s="132">
        <f t="shared" si="2"/>
        <v>1</v>
      </c>
      <c r="W20" s="133">
        <f t="shared" si="3"/>
        <v>1</v>
      </c>
      <c r="X20" s="121" t="s">
        <v>378</v>
      </c>
      <c r="Y20" s="60"/>
      <c r="Z20" s="105"/>
    </row>
    <row r="21" spans="1:29" s="6" customFormat="1" ht="82.5" x14ac:dyDescent="0.25">
      <c r="A21" s="7" t="s">
        <v>27</v>
      </c>
      <c r="B21" s="8" t="s">
        <v>28</v>
      </c>
      <c r="C21" s="154" t="s">
        <v>29</v>
      </c>
      <c r="D21" s="164" t="s">
        <v>91</v>
      </c>
      <c r="E21" s="9" t="s">
        <v>108</v>
      </c>
      <c r="F21" s="9" t="s">
        <v>109</v>
      </c>
      <c r="G21" s="11">
        <v>43191</v>
      </c>
      <c r="H21" s="11">
        <v>43465</v>
      </c>
      <c r="I21" s="12" t="s">
        <v>94</v>
      </c>
      <c r="J21" s="12" t="s">
        <v>95</v>
      </c>
      <c r="K21" s="12" t="s">
        <v>96</v>
      </c>
      <c r="L21" s="9" t="s">
        <v>110</v>
      </c>
      <c r="M21" s="13" t="s">
        <v>73</v>
      </c>
      <c r="N21" s="67"/>
      <c r="O21" s="68"/>
      <c r="P21" s="67">
        <v>0.25</v>
      </c>
      <c r="Q21" s="68"/>
      <c r="R21" s="67">
        <v>0.35</v>
      </c>
      <c r="S21" s="68">
        <v>0.67</v>
      </c>
      <c r="T21" s="67">
        <v>0.4</v>
      </c>
      <c r="U21" s="115"/>
      <c r="V21" s="132">
        <f t="shared" si="2"/>
        <v>1</v>
      </c>
      <c r="W21" s="133">
        <f t="shared" si="3"/>
        <v>0.67</v>
      </c>
      <c r="X21" s="121" t="s">
        <v>334</v>
      </c>
      <c r="Y21" s="60" t="s">
        <v>326</v>
      </c>
      <c r="Z21" s="105"/>
    </row>
    <row r="22" spans="1:29" s="6" customFormat="1" ht="82.5" x14ac:dyDescent="0.25">
      <c r="A22" s="7" t="s">
        <v>27</v>
      </c>
      <c r="B22" s="7" t="s">
        <v>28</v>
      </c>
      <c r="C22" s="156" t="s">
        <v>29</v>
      </c>
      <c r="D22" s="7" t="s">
        <v>91</v>
      </c>
      <c r="E22" s="7" t="s">
        <v>111</v>
      </c>
      <c r="F22" s="15" t="s">
        <v>112</v>
      </c>
      <c r="G22" s="11">
        <v>43101</v>
      </c>
      <c r="H22" s="11">
        <v>43465</v>
      </c>
      <c r="I22" s="12" t="s">
        <v>94</v>
      </c>
      <c r="J22" s="12" t="s">
        <v>95</v>
      </c>
      <c r="K22" s="12" t="s">
        <v>96</v>
      </c>
      <c r="L22" s="9" t="s">
        <v>113</v>
      </c>
      <c r="M22" s="13" t="s">
        <v>114</v>
      </c>
      <c r="N22" s="67">
        <v>0.25</v>
      </c>
      <c r="O22" s="68">
        <v>0.20630000000000001</v>
      </c>
      <c r="P22" s="67">
        <v>0.25</v>
      </c>
      <c r="Q22" s="68">
        <v>0.214</v>
      </c>
      <c r="R22" s="67">
        <v>0.25</v>
      </c>
      <c r="S22" s="68">
        <v>0.22470000000000001</v>
      </c>
      <c r="T22" s="67">
        <v>0.25</v>
      </c>
      <c r="U22" s="115"/>
      <c r="V22" s="132">
        <f t="shared" si="2"/>
        <v>1</v>
      </c>
      <c r="W22" s="133">
        <f t="shared" si="3"/>
        <v>0.64500000000000002</v>
      </c>
      <c r="X22" s="121" t="s">
        <v>379</v>
      </c>
      <c r="Y22" s="60"/>
      <c r="Z22" s="105"/>
    </row>
    <row r="23" spans="1:29" s="6" customFormat="1" ht="99" x14ac:dyDescent="0.25">
      <c r="A23" s="7" t="s">
        <v>27</v>
      </c>
      <c r="B23" s="8" t="s">
        <v>28</v>
      </c>
      <c r="C23" s="154" t="s">
        <v>29</v>
      </c>
      <c r="D23" s="164" t="s">
        <v>91</v>
      </c>
      <c r="E23" s="9" t="s">
        <v>115</v>
      </c>
      <c r="F23" s="15" t="s">
        <v>116</v>
      </c>
      <c r="G23" s="11">
        <v>43101</v>
      </c>
      <c r="H23" s="11">
        <v>43465</v>
      </c>
      <c r="I23" s="12" t="s">
        <v>94</v>
      </c>
      <c r="J23" s="12" t="s">
        <v>95</v>
      </c>
      <c r="K23" s="12" t="s">
        <v>96</v>
      </c>
      <c r="L23" s="9" t="s">
        <v>117</v>
      </c>
      <c r="M23" s="13" t="s">
        <v>118</v>
      </c>
      <c r="N23" s="67">
        <v>0.25</v>
      </c>
      <c r="O23" s="68">
        <v>0.16669999999999999</v>
      </c>
      <c r="P23" s="67">
        <v>0.25</v>
      </c>
      <c r="Q23" s="68">
        <v>0.32140000000000002</v>
      </c>
      <c r="R23" s="67">
        <v>0.25</v>
      </c>
      <c r="S23" s="68">
        <v>0.312</v>
      </c>
      <c r="T23" s="67">
        <v>0.25</v>
      </c>
      <c r="U23" s="115"/>
      <c r="V23" s="132">
        <f t="shared" si="2"/>
        <v>1</v>
      </c>
      <c r="W23" s="133">
        <f t="shared" si="3"/>
        <v>0.80009999999999992</v>
      </c>
      <c r="X23" s="121" t="s">
        <v>386</v>
      </c>
      <c r="Y23" s="60"/>
      <c r="Z23" s="105"/>
    </row>
    <row r="24" spans="1:29" s="6" customFormat="1" ht="191.25" x14ac:dyDescent="0.25">
      <c r="A24" s="7" t="s">
        <v>27</v>
      </c>
      <c r="B24" s="8" t="s">
        <v>28</v>
      </c>
      <c r="C24" s="154" t="s">
        <v>29</v>
      </c>
      <c r="D24" s="164" t="s">
        <v>91</v>
      </c>
      <c r="E24" s="9" t="s">
        <v>119</v>
      </c>
      <c r="F24" s="15" t="s">
        <v>120</v>
      </c>
      <c r="G24" s="11">
        <v>43101</v>
      </c>
      <c r="H24" s="11">
        <v>43465</v>
      </c>
      <c r="I24" s="12" t="s">
        <v>94</v>
      </c>
      <c r="J24" s="12" t="s">
        <v>95</v>
      </c>
      <c r="K24" s="12" t="s">
        <v>96</v>
      </c>
      <c r="L24" s="9" t="s">
        <v>121</v>
      </c>
      <c r="M24" s="13" t="s">
        <v>122</v>
      </c>
      <c r="N24" s="67">
        <v>0.25</v>
      </c>
      <c r="O24" s="68">
        <v>0.16669999999999999</v>
      </c>
      <c r="P24" s="67">
        <v>0.25</v>
      </c>
      <c r="Q24" s="68">
        <v>0.25</v>
      </c>
      <c r="R24" s="67">
        <v>0.25</v>
      </c>
      <c r="S24" s="68">
        <v>0.25</v>
      </c>
      <c r="T24" s="67">
        <v>0.25</v>
      </c>
      <c r="U24" s="115"/>
      <c r="V24" s="132">
        <f t="shared" si="2"/>
        <v>1</v>
      </c>
      <c r="W24" s="133">
        <f t="shared" si="3"/>
        <v>0.66669999999999996</v>
      </c>
      <c r="X24" s="121" t="s">
        <v>387</v>
      </c>
      <c r="Y24" s="60"/>
      <c r="Z24" s="105"/>
    </row>
    <row r="25" spans="1:29" s="6" customFormat="1" ht="99" x14ac:dyDescent="0.25">
      <c r="A25" s="7" t="s">
        <v>27</v>
      </c>
      <c r="B25" s="8" t="s">
        <v>74</v>
      </c>
      <c r="C25" s="154" t="s">
        <v>38</v>
      </c>
      <c r="D25" s="164" t="s">
        <v>91</v>
      </c>
      <c r="E25" s="9" t="s">
        <v>123</v>
      </c>
      <c r="F25" s="15" t="s">
        <v>124</v>
      </c>
      <c r="G25" s="11">
        <v>43374</v>
      </c>
      <c r="H25" s="11">
        <v>43465</v>
      </c>
      <c r="I25" s="12" t="s">
        <v>94</v>
      </c>
      <c r="J25" s="12" t="s">
        <v>95</v>
      </c>
      <c r="K25" s="12" t="s">
        <v>96</v>
      </c>
      <c r="L25" s="9" t="s">
        <v>77</v>
      </c>
      <c r="M25" s="13" t="s">
        <v>78</v>
      </c>
      <c r="N25" s="67"/>
      <c r="O25" s="68"/>
      <c r="P25" s="67"/>
      <c r="Q25" s="68"/>
      <c r="R25" s="67"/>
      <c r="S25" s="68"/>
      <c r="T25" s="67">
        <v>1</v>
      </c>
      <c r="U25" s="115"/>
      <c r="V25" s="132">
        <f t="shared" si="2"/>
        <v>1</v>
      </c>
      <c r="W25" s="133">
        <f t="shared" si="3"/>
        <v>0</v>
      </c>
      <c r="X25" s="121"/>
      <c r="Y25" s="60"/>
      <c r="Z25" s="105"/>
    </row>
    <row r="26" spans="1:29" s="6" customFormat="1" ht="82.5" x14ac:dyDescent="0.25">
      <c r="A26" s="7" t="s">
        <v>27</v>
      </c>
      <c r="B26" s="8" t="s">
        <v>28</v>
      </c>
      <c r="C26" s="154" t="s">
        <v>125</v>
      </c>
      <c r="D26" s="164" t="s">
        <v>126</v>
      </c>
      <c r="E26" s="9" t="s">
        <v>127</v>
      </c>
      <c r="F26" s="15" t="s">
        <v>128</v>
      </c>
      <c r="G26" s="11">
        <v>43374</v>
      </c>
      <c r="H26" s="11">
        <v>43465</v>
      </c>
      <c r="I26" s="12" t="s">
        <v>129</v>
      </c>
      <c r="J26" s="12" t="s">
        <v>130</v>
      </c>
      <c r="K26" s="12" t="s">
        <v>131</v>
      </c>
      <c r="L26" s="9" t="s">
        <v>127</v>
      </c>
      <c r="M26" s="13" t="s">
        <v>132</v>
      </c>
      <c r="N26" s="67"/>
      <c r="O26" s="68"/>
      <c r="P26" s="67"/>
      <c r="Q26" s="68"/>
      <c r="R26" s="67"/>
      <c r="S26" s="68"/>
      <c r="T26" s="67">
        <v>1</v>
      </c>
      <c r="U26" s="115"/>
      <c r="V26" s="132">
        <f t="shared" si="2"/>
        <v>1</v>
      </c>
      <c r="W26" s="133">
        <f t="shared" si="3"/>
        <v>0</v>
      </c>
      <c r="X26" s="121"/>
      <c r="Y26" s="60"/>
      <c r="Z26" s="105"/>
    </row>
    <row r="27" spans="1:29" s="6" customFormat="1" ht="127.5" x14ac:dyDescent="0.25">
      <c r="A27" s="30" t="s">
        <v>27</v>
      </c>
      <c r="B27" s="31" t="s">
        <v>28</v>
      </c>
      <c r="C27" s="157" t="s">
        <v>38</v>
      </c>
      <c r="D27" s="165" t="s">
        <v>133</v>
      </c>
      <c r="E27" s="33" t="s">
        <v>134</v>
      </c>
      <c r="F27" s="34" t="s">
        <v>135</v>
      </c>
      <c r="G27" s="35">
        <v>43101</v>
      </c>
      <c r="H27" s="35">
        <v>43465</v>
      </c>
      <c r="I27" s="36" t="s">
        <v>136</v>
      </c>
      <c r="J27" s="36" t="s">
        <v>130</v>
      </c>
      <c r="K27" s="36" t="s">
        <v>137</v>
      </c>
      <c r="L27" s="33" t="s">
        <v>138</v>
      </c>
      <c r="M27" s="37" t="s">
        <v>139</v>
      </c>
      <c r="N27" s="38">
        <v>0.15</v>
      </c>
      <c r="O27" s="39">
        <v>0.15</v>
      </c>
      <c r="P27" s="38">
        <v>0.3</v>
      </c>
      <c r="Q27" s="39">
        <v>0.25</v>
      </c>
      <c r="R27" s="38">
        <v>0.35</v>
      </c>
      <c r="S27" s="39">
        <v>0.35</v>
      </c>
      <c r="T27" s="38">
        <v>0.2</v>
      </c>
      <c r="U27" s="116"/>
      <c r="V27" s="134">
        <f t="shared" si="0"/>
        <v>1</v>
      </c>
      <c r="W27" s="135">
        <f t="shared" si="1"/>
        <v>0.75</v>
      </c>
      <c r="X27" s="122" t="s">
        <v>325</v>
      </c>
      <c r="Y27" s="63"/>
      <c r="Z27" s="105"/>
    </row>
    <row r="28" spans="1:29" s="6" customFormat="1" ht="293.25" x14ac:dyDescent="0.25">
      <c r="A28" s="30" t="s">
        <v>27</v>
      </c>
      <c r="B28" s="31" t="s">
        <v>28</v>
      </c>
      <c r="C28" s="157" t="s">
        <v>47</v>
      </c>
      <c r="D28" s="165" t="s">
        <v>140</v>
      </c>
      <c r="E28" s="34" t="s">
        <v>141</v>
      </c>
      <c r="F28" s="34" t="s">
        <v>142</v>
      </c>
      <c r="G28" s="35">
        <v>43101</v>
      </c>
      <c r="H28" s="35">
        <v>43465</v>
      </c>
      <c r="I28" s="36" t="s">
        <v>143</v>
      </c>
      <c r="J28" s="36" t="s">
        <v>144</v>
      </c>
      <c r="K28" s="36" t="s">
        <v>145</v>
      </c>
      <c r="L28" s="32" t="s">
        <v>146</v>
      </c>
      <c r="M28" s="37" t="s">
        <v>147</v>
      </c>
      <c r="N28" s="38">
        <v>0.25</v>
      </c>
      <c r="O28" s="39">
        <v>0.25</v>
      </c>
      <c r="P28" s="38">
        <v>0.25</v>
      </c>
      <c r="Q28" s="39">
        <v>0.25</v>
      </c>
      <c r="R28" s="38">
        <v>0.25</v>
      </c>
      <c r="S28" s="39">
        <v>0.5</v>
      </c>
      <c r="T28" s="38">
        <v>0.25</v>
      </c>
      <c r="U28" s="116"/>
      <c r="V28" s="134">
        <f t="shared" si="0"/>
        <v>1</v>
      </c>
      <c r="W28" s="135">
        <f t="shared" si="1"/>
        <v>1</v>
      </c>
      <c r="X28" s="122" t="s">
        <v>357</v>
      </c>
      <c r="Y28" s="112"/>
      <c r="Z28" s="105"/>
    </row>
    <row r="29" spans="1:29" s="6" customFormat="1" ht="99" x14ac:dyDescent="0.25">
      <c r="A29" s="30" t="s">
        <v>27</v>
      </c>
      <c r="B29" s="31" t="s">
        <v>28</v>
      </c>
      <c r="C29" s="157" t="s">
        <v>47</v>
      </c>
      <c r="D29" s="165" t="s">
        <v>140</v>
      </c>
      <c r="E29" s="34" t="s">
        <v>148</v>
      </c>
      <c r="F29" s="34" t="s">
        <v>149</v>
      </c>
      <c r="G29" s="35">
        <v>43101</v>
      </c>
      <c r="H29" s="35">
        <v>43281</v>
      </c>
      <c r="I29" s="36" t="s">
        <v>143</v>
      </c>
      <c r="J29" s="36" t="s">
        <v>144</v>
      </c>
      <c r="K29" s="36" t="s">
        <v>145</v>
      </c>
      <c r="L29" s="32" t="s">
        <v>150</v>
      </c>
      <c r="M29" s="37" t="s">
        <v>151</v>
      </c>
      <c r="N29" s="38"/>
      <c r="O29" s="39"/>
      <c r="P29" s="38">
        <v>1</v>
      </c>
      <c r="Q29" s="39">
        <v>0.65</v>
      </c>
      <c r="R29" s="38"/>
      <c r="S29" s="39"/>
      <c r="T29" s="38"/>
      <c r="U29" s="116"/>
      <c r="V29" s="134">
        <f t="shared" si="0"/>
        <v>1</v>
      </c>
      <c r="W29" s="135">
        <f t="shared" si="1"/>
        <v>0.65</v>
      </c>
      <c r="X29" s="122" t="s">
        <v>152</v>
      </c>
      <c r="Y29" s="63" t="s">
        <v>153</v>
      </c>
      <c r="Z29" s="105"/>
    </row>
    <row r="30" spans="1:29" s="6" customFormat="1" ht="211.5" customHeight="1" x14ac:dyDescent="0.25">
      <c r="A30" s="30" t="s">
        <v>27</v>
      </c>
      <c r="B30" s="31" t="s">
        <v>28</v>
      </c>
      <c r="C30" s="157" t="s">
        <v>47</v>
      </c>
      <c r="D30" s="165" t="s">
        <v>30</v>
      </c>
      <c r="E30" s="34" t="s">
        <v>154</v>
      </c>
      <c r="F30" s="34" t="s">
        <v>155</v>
      </c>
      <c r="G30" s="35">
        <v>43102</v>
      </c>
      <c r="H30" s="35">
        <v>43465</v>
      </c>
      <c r="I30" s="36" t="s">
        <v>143</v>
      </c>
      <c r="J30" s="36" t="s">
        <v>144</v>
      </c>
      <c r="K30" s="36" t="s">
        <v>145</v>
      </c>
      <c r="L30" s="32" t="s">
        <v>156</v>
      </c>
      <c r="M30" s="37" t="s">
        <v>157</v>
      </c>
      <c r="N30" s="38"/>
      <c r="O30" s="39"/>
      <c r="P30" s="38">
        <v>0.5</v>
      </c>
      <c r="Q30" s="39">
        <v>0.48149999999999998</v>
      </c>
      <c r="R30" s="38">
        <v>0.25</v>
      </c>
      <c r="S30" s="39">
        <v>0.25919999999999999</v>
      </c>
      <c r="T30" s="38">
        <v>0.25</v>
      </c>
      <c r="U30" s="116"/>
      <c r="V30" s="134">
        <f t="shared" si="0"/>
        <v>1</v>
      </c>
      <c r="W30" s="135">
        <f t="shared" si="1"/>
        <v>0.74069999999999991</v>
      </c>
      <c r="X30" s="122" t="s">
        <v>328</v>
      </c>
      <c r="Y30" s="63" t="s">
        <v>329</v>
      </c>
      <c r="Z30" s="105"/>
    </row>
    <row r="31" spans="1:29" s="6" customFormat="1" ht="99" x14ac:dyDescent="0.25">
      <c r="A31" s="30" t="s">
        <v>27</v>
      </c>
      <c r="B31" s="31" t="s">
        <v>28</v>
      </c>
      <c r="C31" s="157" t="s">
        <v>47</v>
      </c>
      <c r="D31" s="165" t="s">
        <v>140</v>
      </c>
      <c r="E31" s="34" t="s">
        <v>158</v>
      </c>
      <c r="F31" s="34" t="s">
        <v>159</v>
      </c>
      <c r="G31" s="35">
        <v>43101</v>
      </c>
      <c r="H31" s="35">
        <v>43281</v>
      </c>
      <c r="I31" s="36" t="s">
        <v>143</v>
      </c>
      <c r="J31" s="36" t="s">
        <v>144</v>
      </c>
      <c r="K31" s="36" t="s">
        <v>145</v>
      </c>
      <c r="L31" s="32" t="s">
        <v>160</v>
      </c>
      <c r="M31" s="37" t="s">
        <v>161</v>
      </c>
      <c r="N31" s="38"/>
      <c r="O31" s="39"/>
      <c r="P31" s="38">
        <v>1</v>
      </c>
      <c r="Q31" s="39">
        <v>1</v>
      </c>
      <c r="R31" s="38"/>
      <c r="S31" s="39"/>
      <c r="T31" s="38"/>
      <c r="U31" s="116"/>
      <c r="V31" s="134">
        <f t="shared" si="0"/>
        <v>1</v>
      </c>
      <c r="W31" s="135">
        <f t="shared" si="1"/>
        <v>1</v>
      </c>
      <c r="X31" s="122" t="s">
        <v>162</v>
      </c>
      <c r="Y31" s="63"/>
      <c r="Z31" s="105"/>
    </row>
    <row r="32" spans="1:29" s="6" customFormat="1" ht="127.5" x14ac:dyDescent="0.25">
      <c r="A32" s="30" t="s">
        <v>27</v>
      </c>
      <c r="B32" s="31" t="s">
        <v>28</v>
      </c>
      <c r="C32" s="157" t="s">
        <v>47</v>
      </c>
      <c r="D32" s="165" t="s">
        <v>30</v>
      </c>
      <c r="E32" s="32" t="s">
        <v>163</v>
      </c>
      <c r="F32" s="34" t="s">
        <v>372</v>
      </c>
      <c r="G32" s="35">
        <v>43191</v>
      </c>
      <c r="H32" s="35">
        <v>43465</v>
      </c>
      <c r="I32" s="36" t="s">
        <v>143</v>
      </c>
      <c r="J32" s="36" t="s">
        <v>144</v>
      </c>
      <c r="K32" s="36" t="s">
        <v>145</v>
      </c>
      <c r="L32" s="34" t="s">
        <v>164</v>
      </c>
      <c r="M32" s="37" t="s">
        <v>165</v>
      </c>
      <c r="N32" s="38"/>
      <c r="O32" s="39"/>
      <c r="P32" s="38">
        <v>0.2</v>
      </c>
      <c r="Q32" s="39">
        <v>0.2</v>
      </c>
      <c r="R32" s="38">
        <v>0.4</v>
      </c>
      <c r="S32" s="39">
        <v>0.4</v>
      </c>
      <c r="T32" s="38">
        <v>0.4</v>
      </c>
      <c r="U32" s="116"/>
      <c r="V32" s="134">
        <f t="shared" si="0"/>
        <v>1</v>
      </c>
      <c r="W32" s="135">
        <f t="shared" si="1"/>
        <v>0.60000000000000009</v>
      </c>
      <c r="X32" s="122" t="s">
        <v>380</v>
      </c>
      <c r="Y32" s="63" t="s">
        <v>381</v>
      </c>
      <c r="Z32" s="105"/>
    </row>
    <row r="33" spans="1:31" s="6" customFormat="1" ht="115.5" x14ac:dyDescent="0.25">
      <c r="A33" s="30" t="s">
        <v>27</v>
      </c>
      <c r="B33" s="31" t="s">
        <v>28</v>
      </c>
      <c r="C33" s="157" t="s">
        <v>166</v>
      </c>
      <c r="D33" s="165" t="s">
        <v>167</v>
      </c>
      <c r="E33" s="32" t="s">
        <v>168</v>
      </c>
      <c r="F33" s="34" t="s">
        <v>169</v>
      </c>
      <c r="G33" s="35">
        <v>43374</v>
      </c>
      <c r="H33" s="35">
        <v>43465</v>
      </c>
      <c r="I33" s="36" t="s">
        <v>129</v>
      </c>
      <c r="J33" s="36" t="s">
        <v>130</v>
      </c>
      <c r="K33" s="36" t="s">
        <v>131</v>
      </c>
      <c r="L33" s="32" t="s">
        <v>170</v>
      </c>
      <c r="M33" s="37" t="s">
        <v>171</v>
      </c>
      <c r="N33" s="40"/>
      <c r="O33" s="41"/>
      <c r="P33" s="40"/>
      <c r="Q33" s="41"/>
      <c r="R33" s="40"/>
      <c r="S33" s="41"/>
      <c r="T33" s="38">
        <v>1</v>
      </c>
      <c r="U33" s="117"/>
      <c r="V33" s="134">
        <f t="shared" si="0"/>
        <v>1</v>
      </c>
      <c r="W33" s="135">
        <f t="shared" si="1"/>
        <v>0</v>
      </c>
      <c r="X33" s="122"/>
      <c r="Y33" s="63"/>
      <c r="Z33" s="105"/>
    </row>
    <row r="34" spans="1:31" s="6" customFormat="1" ht="114.75" x14ac:dyDescent="0.25">
      <c r="A34" s="23" t="s">
        <v>27</v>
      </c>
      <c r="B34" s="24" t="s">
        <v>28</v>
      </c>
      <c r="C34" s="158" t="s">
        <v>38</v>
      </c>
      <c r="D34" s="166" t="s">
        <v>30</v>
      </c>
      <c r="E34" s="42" t="s">
        <v>172</v>
      </c>
      <c r="F34" s="42" t="s">
        <v>173</v>
      </c>
      <c r="G34" s="43">
        <v>43221</v>
      </c>
      <c r="H34" s="43">
        <v>43465</v>
      </c>
      <c r="I34" s="44" t="s">
        <v>174</v>
      </c>
      <c r="J34" s="28" t="s">
        <v>175</v>
      </c>
      <c r="K34" s="44" t="s">
        <v>176</v>
      </c>
      <c r="L34" s="45" t="s">
        <v>177</v>
      </c>
      <c r="M34" s="46" t="s">
        <v>178</v>
      </c>
      <c r="N34" s="69"/>
      <c r="O34" s="70"/>
      <c r="P34" s="69">
        <v>0.4</v>
      </c>
      <c r="Q34" s="70">
        <v>0.53</v>
      </c>
      <c r="R34" s="69">
        <v>0.3</v>
      </c>
      <c r="S34" s="70">
        <v>8.5300000000000001E-2</v>
      </c>
      <c r="T34" s="69">
        <v>0.3</v>
      </c>
      <c r="U34" s="118"/>
      <c r="V34" s="136">
        <f t="shared" si="0"/>
        <v>1</v>
      </c>
      <c r="W34" s="137">
        <f t="shared" si="1"/>
        <v>0.61530000000000007</v>
      </c>
      <c r="X34" s="123" t="s">
        <v>358</v>
      </c>
      <c r="Y34" s="65"/>
      <c r="Z34" s="106"/>
    </row>
    <row r="35" spans="1:31" s="6" customFormat="1" ht="66" x14ac:dyDescent="0.25">
      <c r="A35" s="23" t="s">
        <v>27</v>
      </c>
      <c r="B35" s="24" t="s">
        <v>28</v>
      </c>
      <c r="C35" s="158" t="s">
        <v>38</v>
      </c>
      <c r="D35" s="166" t="s">
        <v>30</v>
      </c>
      <c r="E35" s="42" t="s">
        <v>179</v>
      </c>
      <c r="F35" s="25" t="s">
        <v>180</v>
      </c>
      <c r="G35" s="43">
        <v>43191</v>
      </c>
      <c r="H35" s="43">
        <v>43465</v>
      </c>
      <c r="I35" s="44" t="s">
        <v>174</v>
      </c>
      <c r="J35" s="28" t="s">
        <v>175</v>
      </c>
      <c r="K35" s="44" t="s">
        <v>176</v>
      </c>
      <c r="L35" s="45" t="s">
        <v>181</v>
      </c>
      <c r="M35" s="46" t="s">
        <v>182</v>
      </c>
      <c r="N35" s="69"/>
      <c r="O35" s="70"/>
      <c r="P35" s="69">
        <v>0.4</v>
      </c>
      <c r="Q35" s="70">
        <f>+P35*93%</f>
        <v>0.37200000000000005</v>
      </c>
      <c r="R35" s="69">
        <v>0.3</v>
      </c>
      <c r="S35" s="70">
        <v>0.372</v>
      </c>
      <c r="T35" s="69">
        <v>0.3</v>
      </c>
      <c r="U35" s="118"/>
      <c r="V35" s="136">
        <f t="shared" si="0"/>
        <v>1</v>
      </c>
      <c r="W35" s="137">
        <f t="shared" si="1"/>
        <v>0.74399999999999999</v>
      </c>
      <c r="X35" s="123" t="s">
        <v>388</v>
      </c>
      <c r="Y35" s="65"/>
      <c r="Z35" s="106"/>
    </row>
    <row r="36" spans="1:31" s="6" customFormat="1" ht="99" x14ac:dyDescent="0.25">
      <c r="A36" s="23" t="s">
        <v>27</v>
      </c>
      <c r="B36" s="24" t="s">
        <v>28</v>
      </c>
      <c r="C36" s="158" t="s">
        <v>183</v>
      </c>
      <c r="D36" s="166" t="s">
        <v>30</v>
      </c>
      <c r="E36" s="42" t="s">
        <v>184</v>
      </c>
      <c r="F36" s="25" t="s">
        <v>185</v>
      </c>
      <c r="G36" s="43">
        <v>43282</v>
      </c>
      <c r="H36" s="43">
        <v>43465</v>
      </c>
      <c r="I36" s="44" t="s">
        <v>174</v>
      </c>
      <c r="J36" s="28" t="s">
        <v>175</v>
      </c>
      <c r="K36" s="44" t="s">
        <v>176</v>
      </c>
      <c r="L36" s="45" t="s">
        <v>186</v>
      </c>
      <c r="M36" s="46" t="s">
        <v>187</v>
      </c>
      <c r="N36" s="69"/>
      <c r="O36" s="70"/>
      <c r="P36" s="69"/>
      <c r="Q36" s="70"/>
      <c r="R36" s="69">
        <v>0.5</v>
      </c>
      <c r="S36" s="70">
        <v>0</v>
      </c>
      <c r="T36" s="69">
        <v>0.5</v>
      </c>
      <c r="U36" s="118"/>
      <c r="V36" s="136">
        <f t="shared" ref="V36:V38" si="4">+N36+P36+R36+T36</f>
        <v>1</v>
      </c>
      <c r="W36" s="137">
        <f t="shared" ref="W36:W38" si="5">+U36+S36+Q36+O36</f>
        <v>0</v>
      </c>
      <c r="X36" s="124" t="s">
        <v>335</v>
      </c>
      <c r="Y36" s="65"/>
      <c r="Z36" s="106"/>
    </row>
    <row r="37" spans="1:31" s="6" customFormat="1" ht="99" x14ac:dyDescent="0.25">
      <c r="A37" s="23" t="s">
        <v>27</v>
      </c>
      <c r="B37" s="24" t="s">
        <v>28</v>
      </c>
      <c r="C37" s="158" t="s">
        <v>183</v>
      </c>
      <c r="D37" s="166" t="s">
        <v>30</v>
      </c>
      <c r="E37" s="42" t="s">
        <v>188</v>
      </c>
      <c r="F37" s="25" t="s">
        <v>189</v>
      </c>
      <c r="G37" s="43">
        <v>43282</v>
      </c>
      <c r="H37" s="43">
        <v>43465</v>
      </c>
      <c r="I37" s="44" t="s">
        <v>174</v>
      </c>
      <c r="J37" s="28" t="s">
        <v>175</v>
      </c>
      <c r="K37" s="44" t="s">
        <v>176</v>
      </c>
      <c r="L37" s="45" t="s">
        <v>186</v>
      </c>
      <c r="M37" s="46" t="s">
        <v>190</v>
      </c>
      <c r="N37" s="69"/>
      <c r="O37" s="70"/>
      <c r="P37" s="69"/>
      <c r="Q37" s="70"/>
      <c r="R37" s="69">
        <v>0.5</v>
      </c>
      <c r="S37" s="70">
        <v>0</v>
      </c>
      <c r="T37" s="69">
        <v>0.5</v>
      </c>
      <c r="U37" s="118"/>
      <c r="V37" s="136">
        <f t="shared" si="4"/>
        <v>1</v>
      </c>
      <c r="W37" s="137">
        <f t="shared" si="5"/>
        <v>0</v>
      </c>
      <c r="X37" s="124" t="s">
        <v>336</v>
      </c>
      <c r="Y37" s="65"/>
      <c r="Z37" s="106"/>
    </row>
    <row r="38" spans="1:31" s="6" customFormat="1" ht="102" x14ac:dyDescent="0.25">
      <c r="A38" s="23" t="s">
        <v>79</v>
      </c>
      <c r="B38" s="24" t="s">
        <v>191</v>
      </c>
      <c r="C38" s="158" t="s">
        <v>38</v>
      </c>
      <c r="D38" s="166" t="s">
        <v>192</v>
      </c>
      <c r="E38" s="25" t="s">
        <v>193</v>
      </c>
      <c r="F38" s="25" t="s">
        <v>194</v>
      </c>
      <c r="G38" s="27">
        <v>43191</v>
      </c>
      <c r="H38" s="27">
        <v>43465</v>
      </c>
      <c r="I38" s="28" t="s">
        <v>174</v>
      </c>
      <c r="J38" s="28" t="s">
        <v>175</v>
      </c>
      <c r="K38" s="28" t="s">
        <v>195</v>
      </c>
      <c r="L38" s="25" t="s">
        <v>196</v>
      </c>
      <c r="M38" s="29" t="s">
        <v>197</v>
      </c>
      <c r="N38" s="69"/>
      <c r="O38" s="70"/>
      <c r="P38" s="69">
        <v>0.3</v>
      </c>
      <c r="Q38" s="70">
        <v>0.25</v>
      </c>
      <c r="R38" s="69">
        <v>0.5</v>
      </c>
      <c r="S38" s="70">
        <v>0.5</v>
      </c>
      <c r="T38" s="69">
        <v>0.2</v>
      </c>
      <c r="U38" s="118"/>
      <c r="V38" s="136">
        <f t="shared" si="4"/>
        <v>1</v>
      </c>
      <c r="W38" s="137">
        <f t="shared" si="5"/>
        <v>0.75</v>
      </c>
      <c r="X38" s="123" t="s">
        <v>359</v>
      </c>
      <c r="Y38" s="65"/>
      <c r="Z38" s="106"/>
    </row>
    <row r="39" spans="1:31" s="6" customFormat="1" ht="114.75" x14ac:dyDescent="0.25">
      <c r="A39" s="23" t="s">
        <v>79</v>
      </c>
      <c r="B39" s="24" t="s">
        <v>191</v>
      </c>
      <c r="C39" s="158" t="s">
        <v>38</v>
      </c>
      <c r="D39" s="166" t="s">
        <v>192</v>
      </c>
      <c r="E39" s="25" t="s">
        <v>198</v>
      </c>
      <c r="F39" s="25" t="s">
        <v>199</v>
      </c>
      <c r="G39" s="27">
        <v>43191</v>
      </c>
      <c r="H39" s="27">
        <v>43465</v>
      </c>
      <c r="I39" s="28" t="s">
        <v>174</v>
      </c>
      <c r="J39" s="28" t="s">
        <v>175</v>
      </c>
      <c r="K39" s="28" t="s">
        <v>195</v>
      </c>
      <c r="L39" s="25" t="s">
        <v>200</v>
      </c>
      <c r="M39" s="29" t="s">
        <v>201</v>
      </c>
      <c r="N39" s="69"/>
      <c r="O39" s="70"/>
      <c r="P39" s="69">
        <v>0.3</v>
      </c>
      <c r="Q39" s="70">
        <v>0.02</v>
      </c>
      <c r="R39" s="69">
        <v>0.5</v>
      </c>
      <c r="S39" s="70">
        <v>0.98</v>
      </c>
      <c r="T39" s="69">
        <v>0.2</v>
      </c>
      <c r="U39" s="118"/>
      <c r="V39" s="136">
        <f t="shared" ref="V39:V44" si="6">+N39+P39+R39+T39</f>
        <v>1</v>
      </c>
      <c r="W39" s="137">
        <f t="shared" ref="W39:W44" si="7">+U39+S39+Q39+O39</f>
        <v>1</v>
      </c>
      <c r="X39" s="123" t="s">
        <v>360</v>
      </c>
      <c r="Y39" s="65"/>
      <c r="Z39" s="106"/>
    </row>
    <row r="40" spans="1:31" s="6" customFormat="1" ht="140.25" x14ac:dyDescent="0.25">
      <c r="A40" s="23" t="s">
        <v>202</v>
      </c>
      <c r="B40" s="47" t="s">
        <v>203</v>
      </c>
      <c r="C40" s="159" t="s">
        <v>38</v>
      </c>
      <c r="D40" s="166" t="s">
        <v>204</v>
      </c>
      <c r="E40" s="42" t="s">
        <v>205</v>
      </c>
      <c r="F40" s="42" t="s">
        <v>206</v>
      </c>
      <c r="G40" s="43">
        <v>43282</v>
      </c>
      <c r="H40" s="43">
        <v>43465</v>
      </c>
      <c r="I40" s="44" t="s">
        <v>174</v>
      </c>
      <c r="J40" s="44" t="s">
        <v>207</v>
      </c>
      <c r="K40" s="44" t="s">
        <v>208</v>
      </c>
      <c r="L40" s="42" t="s">
        <v>209</v>
      </c>
      <c r="M40" s="29" t="s">
        <v>210</v>
      </c>
      <c r="N40" s="69"/>
      <c r="O40" s="70"/>
      <c r="P40" s="69"/>
      <c r="Q40" s="70"/>
      <c r="R40" s="69">
        <v>0.5</v>
      </c>
      <c r="S40" s="70">
        <v>0.5</v>
      </c>
      <c r="T40" s="69">
        <v>0.5</v>
      </c>
      <c r="U40" s="118"/>
      <c r="V40" s="136">
        <f t="shared" si="6"/>
        <v>1</v>
      </c>
      <c r="W40" s="137">
        <f t="shared" si="7"/>
        <v>0.5</v>
      </c>
      <c r="X40" s="123" t="s">
        <v>322</v>
      </c>
      <c r="Y40" s="147" t="s">
        <v>323</v>
      </c>
      <c r="Z40" s="107"/>
    </row>
    <row r="41" spans="1:31" s="6" customFormat="1" ht="204" x14ac:dyDescent="0.25">
      <c r="A41" s="23" t="s">
        <v>202</v>
      </c>
      <c r="B41" s="47" t="s">
        <v>203</v>
      </c>
      <c r="C41" s="159" t="s">
        <v>38</v>
      </c>
      <c r="D41" s="23" t="s">
        <v>204</v>
      </c>
      <c r="E41" s="42" t="s">
        <v>211</v>
      </c>
      <c r="F41" s="25" t="s">
        <v>212</v>
      </c>
      <c r="G41" s="43">
        <v>43282</v>
      </c>
      <c r="H41" s="43">
        <v>43465</v>
      </c>
      <c r="I41" s="44" t="s">
        <v>174</v>
      </c>
      <c r="J41" s="44" t="s">
        <v>207</v>
      </c>
      <c r="K41" s="44" t="s">
        <v>208</v>
      </c>
      <c r="L41" s="42" t="s">
        <v>213</v>
      </c>
      <c r="M41" s="46" t="s">
        <v>214</v>
      </c>
      <c r="N41" s="69"/>
      <c r="O41" s="70"/>
      <c r="P41" s="69"/>
      <c r="Q41" s="70"/>
      <c r="R41" s="69">
        <v>0.5</v>
      </c>
      <c r="S41" s="70">
        <v>0.05</v>
      </c>
      <c r="T41" s="69">
        <v>0.5</v>
      </c>
      <c r="U41" s="118"/>
      <c r="V41" s="136">
        <f t="shared" si="6"/>
        <v>1</v>
      </c>
      <c r="W41" s="137">
        <f t="shared" si="7"/>
        <v>0.05</v>
      </c>
      <c r="X41" s="123" t="s">
        <v>389</v>
      </c>
      <c r="Y41" s="64" t="s">
        <v>324</v>
      </c>
      <c r="Z41" s="105"/>
    </row>
    <row r="42" spans="1:31" s="6" customFormat="1" ht="140.25" x14ac:dyDescent="0.25">
      <c r="A42" s="23" t="s">
        <v>202</v>
      </c>
      <c r="B42" s="47" t="s">
        <v>203</v>
      </c>
      <c r="C42" s="159" t="s">
        <v>38</v>
      </c>
      <c r="D42" s="23" t="s">
        <v>204</v>
      </c>
      <c r="E42" s="42" t="s">
        <v>215</v>
      </c>
      <c r="F42" s="25" t="s">
        <v>216</v>
      </c>
      <c r="G42" s="43">
        <v>43282</v>
      </c>
      <c r="H42" s="43">
        <v>43465</v>
      </c>
      <c r="I42" s="44" t="s">
        <v>174</v>
      </c>
      <c r="J42" s="44" t="s">
        <v>207</v>
      </c>
      <c r="K42" s="44" t="s">
        <v>208</v>
      </c>
      <c r="L42" s="42" t="s">
        <v>213</v>
      </c>
      <c r="M42" s="46" t="s">
        <v>217</v>
      </c>
      <c r="N42" s="69"/>
      <c r="O42" s="70"/>
      <c r="P42" s="69"/>
      <c r="Q42" s="70"/>
      <c r="R42" s="69">
        <v>0.5</v>
      </c>
      <c r="S42" s="70">
        <v>0</v>
      </c>
      <c r="T42" s="69">
        <v>0.5</v>
      </c>
      <c r="U42" s="118"/>
      <c r="V42" s="136">
        <f t="shared" si="6"/>
        <v>1</v>
      </c>
      <c r="W42" s="137">
        <f t="shared" si="7"/>
        <v>0</v>
      </c>
      <c r="X42" s="123" t="s">
        <v>321</v>
      </c>
      <c r="Y42" s="64"/>
      <c r="Z42" s="105"/>
    </row>
    <row r="43" spans="1:31" s="6" customFormat="1" ht="99" x14ac:dyDescent="0.25">
      <c r="A43" s="48" t="s">
        <v>218</v>
      </c>
      <c r="B43" s="24" t="s">
        <v>219</v>
      </c>
      <c r="C43" s="158" t="s">
        <v>220</v>
      </c>
      <c r="D43" s="167" t="s">
        <v>221</v>
      </c>
      <c r="E43" s="25" t="s">
        <v>222</v>
      </c>
      <c r="F43" s="25" t="s">
        <v>223</v>
      </c>
      <c r="G43" s="27">
        <v>43282</v>
      </c>
      <c r="H43" s="27">
        <v>43465</v>
      </c>
      <c r="I43" s="28" t="s">
        <v>174</v>
      </c>
      <c r="J43" s="28" t="s">
        <v>207</v>
      </c>
      <c r="K43" s="28" t="s">
        <v>224</v>
      </c>
      <c r="L43" s="28" t="s">
        <v>225</v>
      </c>
      <c r="M43" s="29" t="s">
        <v>226</v>
      </c>
      <c r="N43" s="69"/>
      <c r="O43" s="70"/>
      <c r="P43" s="69"/>
      <c r="Q43" s="70"/>
      <c r="R43" s="69">
        <v>0.5</v>
      </c>
      <c r="S43" s="70">
        <v>0</v>
      </c>
      <c r="T43" s="69">
        <v>0.5</v>
      </c>
      <c r="U43" s="118"/>
      <c r="V43" s="136">
        <f t="shared" si="6"/>
        <v>1</v>
      </c>
      <c r="W43" s="137">
        <f t="shared" si="7"/>
        <v>0</v>
      </c>
      <c r="X43" s="123" t="s">
        <v>391</v>
      </c>
      <c r="Y43" s="64"/>
      <c r="Z43" s="105"/>
    </row>
    <row r="44" spans="1:31" s="6" customFormat="1" ht="178.5" x14ac:dyDescent="0.25">
      <c r="A44" s="23" t="s">
        <v>27</v>
      </c>
      <c r="B44" s="24" t="s">
        <v>28</v>
      </c>
      <c r="C44" s="158" t="s">
        <v>47</v>
      </c>
      <c r="D44" s="166" t="s">
        <v>140</v>
      </c>
      <c r="E44" s="26" t="s">
        <v>227</v>
      </c>
      <c r="F44" s="26" t="s">
        <v>228</v>
      </c>
      <c r="G44" s="27">
        <v>43191</v>
      </c>
      <c r="H44" s="27">
        <v>43465</v>
      </c>
      <c r="I44" s="28" t="s">
        <v>174</v>
      </c>
      <c r="J44" s="28" t="s">
        <v>229</v>
      </c>
      <c r="K44" s="28" t="s">
        <v>230</v>
      </c>
      <c r="L44" s="25" t="s">
        <v>231</v>
      </c>
      <c r="M44" s="29" t="s">
        <v>232</v>
      </c>
      <c r="N44" s="69"/>
      <c r="O44" s="70"/>
      <c r="P44" s="69">
        <v>0.25</v>
      </c>
      <c r="Q44" s="70">
        <v>0</v>
      </c>
      <c r="R44" s="69">
        <v>0.25</v>
      </c>
      <c r="S44" s="70">
        <v>0.12</v>
      </c>
      <c r="T44" s="69">
        <v>0.5</v>
      </c>
      <c r="U44" s="118"/>
      <c r="V44" s="136">
        <f t="shared" si="6"/>
        <v>1</v>
      </c>
      <c r="W44" s="137">
        <f t="shared" si="7"/>
        <v>0.12</v>
      </c>
      <c r="X44" s="123" t="s">
        <v>361</v>
      </c>
      <c r="Y44" s="64" t="s">
        <v>337</v>
      </c>
      <c r="Z44" s="105"/>
    </row>
    <row r="45" spans="1:31" s="14" customFormat="1" ht="132" x14ac:dyDescent="0.25">
      <c r="A45" s="23" t="s">
        <v>27</v>
      </c>
      <c r="B45" s="24" t="s">
        <v>28</v>
      </c>
      <c r="C45" s="158" t="s">
        <v>47</v>
      </c>
      <c r="D45" s="166" t="s">
        <v>30</v>
      </c>
      <c r="E45" s="26" t="s">
        <v>233</v>
      </c>
      <c r="F45" s="26" t="s">
        <v>234</v>
      </c>
      <c r="G45" s="27">
        <v>43191</v>
      </c>
      <c r="H45" s="27">
        <v>43465</v>
      </c>
      <c r="I45" s="28" t="s">
        <v>174</v>
      </c>
      <c r="J45" s="28" t="s">
        <v>229</v>
      </c>
      <c r="K45" s="28" t="s">
        <v>230</v>
      </c>
      <c r="L45" s="25" t="s">
        <v>235</v>
      </c>
      <c r="M45" s="29" t="s">
        <v>236</v>
      </c>
      <c r="N45" s="69"/>
      <c r="O45" s="70"/>
      <c r="P45" s="69">
        <v>0.3</v>
      </c>
      <c r="Q45" s="70">
        <v>0.15</v>
      </c>
      <c r="R45" s="69">
        <v>0.3</v>
      </c>
      <c r="S45" s="70">
        <v>0.33</v>
      </c>
      <c r="T45" s="69">
        <v>0.4</v>
      </c>
      <c r="U45" s="118"/>
      <c r="V45" s="136">
        <f t="shared" ref="V45:V46" si="8">+N45+P45+R45+T45</f>
        <v>1</v>
      </c>
      <c r="W45" s="137">
        <f t="shared" ref="W45:W46" si="9">+U45+S45+Q45+O45</f>
        <v>0.48</v>
      </c>
      <c r="X45" s="123" t="s">
        <v>338</v>
      </c>
      <c r="Y45" s="64" t="s">
        <v>339</v>
      </c>
      <c r="Z45" s="105"/>
      <c r="AA45" s="6"/>
      <c r="AE45" s="113"/>
    </row>
    <row r="46" spans="1:31" s="6" customFormat="1" ht="82.5" x14ac:dyDescent="0.25">
      <c r="A46" s="23" t="s">
        <v>79</v>
      </c>
      <c r="B46" s="24" t="s">
        <v>237</v>
      </c>
      <c r="C46" s="158" t="s">
        <v>38</v>
      </c>
      <c r="D46" s="166" t="s">
        <v>192</v>
      </c>
      <c r="E46" s="25" t="s">
        <v>238</v>
      </c>
      <c r="F46" s="25" t="s">
        <v>239</v>
      </c>
      <c r="G46" s="27">
        <v>43101</v>
      </c>
      <c r="H46" s="27">
        <v>43465</v>
      </c>
      <c r="I46" s="28" t="s">
        <v>240</v>
      </c>
      <c r="J46" s="28" t="s">
        <v>241</v>
      </c>
      <c r="K46" s="28" t="s">
        <v>145</v>
      </c>
      <c r="L46" s="25" t="s">
        <v>242</v>
      </c>
      <c r="M46" s="29" t="s">
        <v>243</v>
      </c>
      <c r="N46" s="152">
        <v>0.25</v>
      </c>
      <c r="O46" s="70">
        <v>0.25</v>
      </c>
      <c r="P46" s="69">
        <v>0.25</v>
      </c>
      <c r="Q46" s="70">
        <v>0.25</v>
      </c>
      <c r="R46" s="69">
        <v>0.25</v>
      </c>
      <c r="S46" s="70">
        <v>0.25</v>
      </c>
      <c r="T46" s="69">
        <v>0.25</v>
      </c>
      <c r="U46" s="118"/>
      <c r="V46" s="136">
        <f t="shared" si="8"/>
        <v>1</v>
      </c>
      <c r="W46" s="137">
        <f t="shared" si="9"/>
        <v>0.75</v>
      </c>
      <c r="X46" s="125" t="s">
        <v>346</v>
      </c>
      <c r="Y46" s="64"/>
      <c r="Z46" s="105"/>
      <c r="AE46" s="114"/>
    </row>
    <row r="47" spans="1:31" s="6" customFormat="1" ht="114.75" x14ac:dyDescent="0.25">
      <c r="A47" s="23" t="s">
        <v>79</v>
      </c>
      <c r="B47" s="24" t="s">
        <v>237</v>
      </c>
      <c r="C47" s="158" t="s">
        <v>38</v>
      </c>
      <c r="D47" s="168" t="s">
        <v>192</v>
      </c>
      <c r="E47" s="25" t="s">
        <v>244</v>
      </c>
      <c r="F47" s="25" t="s">
        <v>245</v>
      </c>
      <c r="G47" s="27">
        <v>43191</v>
      </c>
      <c r="H47" s="27">
        <v>43465</v>
      </c>
      <c r="I47" s="28" t="s">
        <v>240</v>
      </c>
      <c r="J47" s="28" t="s">
        <v>241</v>
      </c>
      <c r="K47" s="28" t="s">
        <v>145</v>
      </c>
      <c r="L47" s="25" t="s">
        <v>246</v>
      </c>
      <c r="M47" s="29" t="s">
        <v>247</v>
      </c>
      <c r="N47" s="149"/>
      <c r="O47" s="150"/>
      <c r="P47" s="69">
        <v>0.3</v>
      </c>
      <c r="Q47" s="70">
        <v>0.15</v>
      </c>
      <c r="R47" s="69">
        <v>0.3</v>
      </c>
      <c r="S47" s="70">
        <v>0.15</v>
      </c>
      <c r="T47" s="69">
        <v>0.4</v>
      </c>
      <c r="U47" s="118"/>
      <c r="V47" s="136">
        <f t="shared" ref="V47:V62" si="10">+N47+P47+R47+T47</f>
        <v>1</v>
      </c>
      <c r="W47" s="137">
        <f t="shared" ref="W47:W62" si="11">+U47+S47+Q47+O47</f>
        <v>0.3</v>
      </c>
      <c r="X47" s="123" t="s">
        <v>366</v>
      </c>
      <c r="Y47" s="64"/>
      <c r="Z47" s="105"/>
    </row>
    <row r="48" spans="1:31" s="6" customFormat="1" ht="127.5" x14ac:dyDescent="0.25">
      <c r="A48" s="23" t="s">
        <v>79</v>
      </c>
      <c r="B48" s="24" t="s">
        <v>248</v>
      </c>
      <c r="C48" s="158" t="s">
        <v>47</v>
      </c>
      <c r="D48" s="168" t="s">
        <v>30</v>
      </c>
      <c r="E48" s="25" t="s">
        <v>249</v>
      </c>
      <c r="F48" s="25" t="s">
        <v>250</v>
      </c>
      <c r="G48" s="27">
        <v>43191</v>
      </c>
      <c r="H48" s="27">
        <v>43465</v>
      </c>
      <c r="I48" s="28" t="s">
        <v>240</v>
      </c>
      <c r="J48" s="28" t="s">
        <v>241</v>
      </c>
      <c r="K48" s="28" t="s">
        <v>145</v>
      </c>
      <c r="L48" s="25" t="s">
        <v>251</v>
      </c>
      <c r="M48" s="29" t="s">
        <v>252</v>
      </c>
      <c r="N48" s="69"/>
      <c r="O48" s="70"/>
      <c r="P48" s="69">
        <v>0.3</v>
      </c>
      <c r="Q48" s="70">
        <v>0.3</v>
      </c>
      <c r="R48" s="69">
        <v>0.3</v>
      </c>
      <c r="S48" s="70">
        <v>0.7</v>
      </c>
      <c r="T48" s="69">
        <v>0.4</v>
      </c>
      <c r="U48" s="118"/>
      <c r="V48" s="136">
        <f t="shared" si="10"/>
        <v>1</v>
      </c>
      <c r="W48" s="137">
        <f t="shared" si="11"/>
        <v>1</v>
      </c>
      <c r="X48" s="123" t="s">
        <v>347</v>
      </c>
      <c r="Y48" s="64"/>
      <c r="Z48" s="105"/>
    </row>
    <row r="49" spans="1:26" s="6" customFormat="1" ht="99" x14ac:dyDescent="0.25">
      <c r="A49" s="23" t="s">
        <v>79</v>
      </c>
      <c r="B49" s="24" t="s">
        <v>248</v>
      </c>
      <c r="C49" s="158" t="s">
        <v>47</v>
      </c>
      <c r="D49" s="168" t="s">
        <v>30</v>
      </c>
      <c r="E49" s="25" t="s">
        <v>253</v>
      </c>
      <c r="F49" s="25" t="s">
        <v>254</v>
      </c>
      <c r="G49" s="27">
        <v>43191</v>
      </c>
      <c r="H49" s="27">
        <v>43465</v>
      </c>
      <c r="I49" s="28" t="s">
        <v>240</v>
      </c>
      <c r="J49" s="28" t="s">
        <v>241</v>
      </c>
      <c r="K49" s="28" t="s">
        <v>145</v>
      </c>
      <c r="L49" s="25" t="s">
        <v>390</v>
      </c>
      <c r="M49" s="29" t="s">
        <v>255</v>
      </c>
      <c r="N49" s="71"/>
      <c r="O49" s="72"/>
      <c r="P49" s="69">
        <v>0.6</v>
      </c>
      <c r="Q49" s="70">
        <v>1</v>
      </c>
      <c r="R49" s="69">
        <v>0.4</v>
      </c>
      <c r="S49" s="70"/>
      <c r="T49" s="69"/>
      <c r="U49" s="118"/>
      <c r="V49" s="136">
        <f t="shared" si="10"/>
        <v>1</v>
      </c>
      <c r="W49" s="137">
        <f t="shared" si="11"/>
        <v>1</v>
      </c>
      <c r="X49" s="125" t="s">
        <v>333</v>
      </c>
      <c r="Y49" s="64"/>
      <c r="Z49" s="105"/>
    </row>
    <row r="50" spans="1:26" s="6" customFormat="1" ht="99" x14ac:dyDescent="0.25">
      <c r="A50" s="48" t="s">
        <v>218</v>
      </c>
      <c r="B50" s="25" t="s">
        <v>219</v>
      </c>
      <c r="C50" s="158" t="s">
        <v>183</v>
      </c>
      <c r="D50" s="168" t="s">
        <v>221</v>
      </c>
      <c r="E50" s="49" t="s">
        <v>256</v>
      </c>
      <c r="F50" s="49" t="s">
        <v>257</v>
      </c>
      <c r="G50" s="27">
        <v>43221</v>
      </c>
      <c r="H50" s="27">
        <v>43465</v>
      </c>
      <c r="I50" s="28" t="s">
        <v>219</v>
      </c>
      <c r="J50" s="28" t="s">
        <v>207</v>
      </c>
      <c r="K50" s="28" t="s">
        <v>224</v>
      </c>
      <c r="L50" s="49" t="s">
        <v>258</v>
      </c>
      <c r="M50" s="50" t="s">
        <v>259</v>
      </c>
      <c r="N50" s="152"/>
      <c r="O50" s="70"/>
      <c r="P50" s="69">
        <v>0.25</v>
      </c>
      <c r="Q50" s="70">
        <v>0</v>
      </c>
      <c r="R50" s="69">
        <v>0.35</v>
      </c>
      <c r="S50" s="70">
        <v>0.35</v>
      </c>
      <c r="T50" s="69">
        <v>0.4</v>
      </c>
      <c r="U50" s="70"/>
      <c r="V50" s="136">
        <f t="shared" si="10"/>
        <v>1</v>
      </c>
      <c r="W50" s="137">
        <f t="shared" si="11"/>
        <v>0.35</v>
      </c>
      <c r="X50" s="123" t="s">
        <v>340</v>
      </c>
      <c r="Y50" s="66"/>
      <c r="Z50" s="108"/>
    </row>
    <row r="51" spans="1:26" s="6" customFormat="1" ht="99" x14ac:dyDescent="0.25">
      <c r="A51" s="48" t="s">
        <v>218</v>
      </c>
      <c r="B51" s="25" t="s">
        <v>219</v>
      </c>
      <c r="C51" s="158" t="s">
        <v>183</v>
      </c>
      <c r="D51" s="168" t="s">
        <v>221</v>
      </c>
      <c r="E51" s="49" t="s">
        <v>260</v>
      </c>
      <c r="F51" s="49" t="s">
        <v>261</v>
      </c>
      <c r="G51" s="27">
        <v>43221</v>
      </c>
      <c r="H51" s="27">
        <v>43465</v>
      </c>
      <c r="I51" s="28" t="s">
        <v>219</v>
      </c>
      <c r="J51" s="28" t="s">
        <v>207</v>
      </c>
      <c r="K51" s="28" t="s">
        <v>224</v>
      </c>
      <c r="L51" s="49" t="s">
        <v>258</v>
      </c>
      <c r="M51" s="50" t="s">
        <v>262</v>
      </c>
      <c r="N51" s="149"/>
      <c r="O51" s="150"/>
      <c r="P51" s="149">
        <v>0.25</v>
      </c>
      <c r="Q51" s="150">
        <v>0</v>
      </c>
      <c r="R51" s="149">
        <v>0.35</v>
      </c>
      <c r="S51" s="150">
        <v>0.35</v>
      </c>
      <c r="T51" s="149">
        <v>0.4</v>
      </c>
      <c r="U51" s="151"/>
      <c r="V51" s="136">
        <f t="shared" si="10"/>
        <v>1</v>
      </c>
      <c r="W51" s="137">
        <f t="shared" si="11"/>
        <v>0.35</v>
      </c>
      <c r="X51" s="123" t="s">
        <v>392</v>
      </c>
      <c r="Y51" s="66"/>
      <c r="Z51" s="108"/>
    </row>
    <row r="52" spans="1:26" s="6" customFormat="1" ht="99" x14ac:dyDescent="0.25">
      <c r="A52" s="48" t="s">
        <v>218</v>
      </c>
      <c r="B52" s="25" t="s">
        <v>219</v>
      </c>
      <c r="C52" s="158" t="s">
        <v>183</v>
      </c>
      <c r="D52" s="168" t="s">
        <v>221</v>
      </c>
      <c r="E52" s="49" t="s">
        <v>263</v>
      </c>
      <c r="F52" s="28" t="s">
        <v>264</v>
      </c>
      <c r="G52" s="27">
        <v>43282</v>
      </c>
      <c r="H52" s="27">
        <v>43465</v>
      </c>
      <c r="I52" s="28" t="s">
        <v>219</v>
      </c>
      <c r="J52" s="28" t="s">
        <v>207</v>
      </c>
      <c r="K52" s="28" t="s">
        <v>224</v>
      </c>
      <c r="L52" s="49" t="s">
        <v>265</v>
      </c>
      <c r="M52" s="51" t="s">
        <v>266</v>
      </c>
      <c r="N52" s="69"/>
      <c r="O52" s="70"/>
      <c r="P52" s="69"/>
      <c r="Q52" s="70"/>
      <c r="R52" s="69">
        <v>0.5</v>
      </c>
      <c r="S52" s="70">
        <v>0.4</v>
      </c>
      <c r="T52" s="69">
        <v>0.5</v>
      </c>
      <c r="U52" s="118"/>
      <c r="V52" s="136">
        <f t="shared" si="10"/>
        <v>1</v>
      </c>
      <c r="W52" s="137">
        <f t="shared" si="11"/>
        <v>0.4</v>
      </c>
      <c r="X52" s="123" t="s">
        <v>341</v>
      </c>
      <c r="Y52" s="66"/>
      <c r="Z52" s="108"/>
    </row>
    <row r="53" spans="1:26" s="6" customFormat="1" ht="99" x14ac:dyDescent="0.25">
      <c r="A53" s="48" t="s">
        <v>218</v>
      </c>
      <c r="B53" s="25" t="s">
        <v>219</v>
      </c>
      <c r="C53" s="158" t="s">
        <v>183</v>
      </c>
      <c r="D53" s="168" t="s">
        <v>221</v>
      </c>
      <c r="E53" s="49" t="s">
        <v>267</v>
      </c>
      <c r="F53" s="28" t="s">
        <v>268</v>
      </c>
      <c r="G53" s="27">
        <v>43282</v>
      </c>
      <c r="H53" s="27">
        <v>43465</v>
      </c>
      <c r="I53" s="28" t="s">
        <v>219</v>
      </c>
      <c r="J53" s="28" t="s">
        <v>207</v>
      </c>
      <c r="K53" s="28" t="s">
        <v>269</v>
      </c>
      <c r="L53" s="49" t="s">
        <v>258</v>
      </c>
      <c r="M53" s="50" t="s">
        <v>270</v>
      </c>
      <c r="N53" s="69"/>
      <c r="O53" s="70"/>
      <c r="P53" s="69"/>
      <c r="Q53" s="70"/>
      <c r="R53" s="69">
        <v>0.5</v>
      </c>
      <c r="S53" s="70">
        <v>0.5</v>
      </c>
      <c r="T53" s="69">
        <v>0.5</v>
      </c>
      <c r="U53" s="118"/>
      <c r="V53" s="136">
        <f t="shared" si="10"/>
        <v>1</v>
      </c>
      <c r="W53" s="137">
        <f t="shared" si="11"/>
        <v>0.5</v>
      </c>
      <c r="X53" s="125" t="s">
        <v>342</v>
      </c>
      <c r="Y53" s="66"/>
      <c r="Z53" s="108"/>
    </row>
    <row r="54" spans="1:26" s="6" customFormat="1" ht="99" x14ac:dyDescent="0.25">
      <c r="A54" s="48" t="s">
        <v>218</v>
      </c>
      <c r="B54" s="25" t="s">
        <v>219</v>
      </c>
      <c r="C54" s="158" t="s">
        <v>183</v>
      </c>
      <c r="D54" s="168" t="s">
        <v>221</v>
      </c>
      <c r="E54" s="49" t="s">
        <v>271</v>
      </c>
      <c r="F54" s="28" t="s">
        <v>272</v>
      </c>
      <c r="G54" s="27">
        <v>43282</v>
      </c>
      <c r="H54" s="27">
        <v>43465</v>
      </c>
      <c r="I54" s="28" t="s">
        <v>219</v>
      </c>
      <c r="J54" s="28" t="s">
        <v>207</v>
      </c>
      <c r="K54" s="28" t="s">
        <v>269</v>
      </c>
      <c r="L54" s="49" t="s">
        <v>258</v>
      </c>
      <c r="M54" s="50" t="s">
        <v>273</v>
      </c>
      <c r="N54" s="69"/>
      <c r="O54" s="70"/>
      <c r="P54" s="69"/>
      <c r="Q54" s="70"/>
      <c r="R54" s="69">
        <v>0.5</v>
      </c>
      <c r="S54" s="70">
        <v>0.5</v>
      </c>
      <c r="T54" s="69">
        <v>0.5</v>
      </c>
      <c r="U54" s="118"/>
      <c r="V54" s="136">
        <f t="shared" si="10"/>
        <v>1</v>
      </c>
      <c r="W54" s="137">
        <f t="shared" si="11"/>
        <v>0.5</v>
      </c>
      <c r="X54" s="125" t="s">
        <v>365</v>
      </c>
      <c r="Y54" s="66"/>
      <c r="Z54" s="108"/>
    </row>
    <row r="55" spans="1:26" s="6" customFormat="1" ht="99" x14ac:dyDescent="0.25">
      <c r="A55" s="48" t="s">
        <v>218</v>
      </c>
      <c r="B55" s="25" t="s">
        <v>219</v>
      </c>
      <c r="C55" s="158" t="s">
        <v>183</v>
      </c>
      <c r="D55" s="168" t="s">
        <v>221</v>
      </c>
      <c r="E55" s="49" t="s">
        <v>274</v>
      </c>
      <c r="F55" s="28" t="s">
        <v>275</v>
      </c>
      <c r="G55" s="27">
        <v>43191</v>
      </c>
      <c r="H55" s="27">
        <v>43465</v>
      </c>
      <c r="I55" s="28" t="s">
        <v>219</v>
      </c>
      <c r="J55" s="28" t="s">
        <v>207</v>
      </c>
      <c r="K55" s="28" t="s">
        <v>269</v>
      </c>
      <c r="L55" s="49" t="s">
        <v>258</v>
      </c>
      <c r="M55" s="50" t="s">
        <v>276</v>
      </c>
      <c r="N55" s="69"/>
      <c r="O55" s="70"/>
      <c r="P55" s="69">
        <v>0.25</v>
      </c>
      <c r="Q55" s="70">
        <v>0</v>
      </c>
      <c r="R55" s="69">
        <v>0.35</v>
      </c>
      <c r="S55" s="70">
        <v>0.35</v>
      </c>
      <c r="T55" s="69">
        <v>0.4</v>
      </c>
      <c r="U55" s="118"/>
      <c r="V55" s="136">
        <f t="shared" si="10"/>
        <v>1</v>
      </c>
      <c r="W55" s="137">
        <f t="shared" si="11"/>
        <v>0.35</v>
      </c>
      <c r="X55" s="126" t="s">
        <v>374</v>
      </c>
      <c r="Y55" s="64" t="s">
        <v>351</v>
      </c>
      <c r="Z55" s="108"/>
    </row>
    <row r="56" spans="1:26" s="6" customFormat="1" ht="99" x14ac:dyDescent="0.25">
      <c r="A56" s="48" t="s">
        <v>218</v>
      </c>
      <c r="B56" s="25" t="s">
        <v>219</v>
      </c>
      <c r="C56" s="158" t="s">
        <v>183</v>
      </c>
      <c r="D56" s="168" t="s">
        <v>221</v>
      </c>
      <c r="E56" s="49" t="s">
        <v>277</v>
      </c>
      <c r="F56" s="28" t="s">
        <v>278</v>
      </c>
      <c r="G56" s="27">
        <v>43374</v>
      </c>
      <c r="H56" s="27">
        <v>43465</v>
      </c>
      <c r="I56" s="28" t="s">
        <v>219</v>
      </c>
      <c r="J56" s="28" t="s">
        <v>207</v>
      </c>
      <c r="K56" s="28" t="s">
        <v>269</v>
      </c>
      <c r="L56" s="49" t="s">
        <v>258</v>
      </c>
      <c r="M56" s="51" t="s">
        <v>279</v>
      </c>
      <c r="N56" s="69"/>
      <c r="O56" s="70"/>
      <c r="P56" s="69"/>
      <c r="Q56" s="70"/>
      <c r="R56" s="69"/>
      <c r="S56" s="70"/>
      <c r="T56" s="69">
        <v>1</v>
      </c>
      <c r="U56" s="118"/>
      <c r="V56" s="136">
        <f t="shared" si="10"/>
        <v>1</v>
      </c>
      <c r="W56" s="137">
        <f t="shared" si="11"/>
        <v>0</v>
      </c>
      <c r="X56" s="127" t="s">
        <v>343</v>
      </c>
      <c r="Y56" s="64" t="s">
        <v>344</v>
      </c>
      <c r="Z56" s="108"/>
    </row>
    <row r="57" spans="1:26" s="6" customFormat="1" ht="99" x14ac:dyDescent="0.25">
      <c r="A57" s="48" t="s">
        <v>218</v>
      </c>
      <c r="B57" s="25" t="s">
        <v>219</v>
      </c>
      <c r="C57" s="158" t="s">
        <v>183</v>
      </c>
      <c r="D57" s="168" t="s">
        <v>221</v>
      </c>
      <c r="E57" s="49" t="s">
        <v>280</v>
      </c>
      <c r="F57" s="28" t="s">
        <v>281</v>
      </c>
      <c r="G57" s="27">
        <v>43282</v>
      </c>
      <c r="H57" s="27">
        <v>43465</v>
      </c>
      <c r="I57" s="28" t="s">
        <v>219</v>
      </c>
      <c r="J57" s="28" t="s">
        <v>207</v>
      </c>
      <c r="K57" s="28" t="s">
        <v>269</v>
      </c>
      <c r="L57" s="49" t="s">
        <v>282</v>
      </c>
      <c r="M57" s="51" t="s">
        <v>283</v>
      </c>
      <c r="N57" s="69"/>
      <c r="O57" s="70"/>
      <c r="P57" s="69"/>
      <c r="Q57" s="70"/>
      <c r="R57" s="69">
        <v>0.5</v>
      </c>
      <c r="S57" s="70">
        <v>0.5</v>
      </c>
      <c r="T57" s="69">
        <v>0.5</v>
      </c>
      <c r="U57" s="118"/>
      <c r="V57" s="136">
        <f t="shared" si="10"/>
        <v>1</v>
      </c>
      <c r="W57" s="137">
        <f t="shared" si="11"/>
        <v>0.5</v>
      </c>
      <c r="X57" s="125" t="s">
        <v>345</v>
      </c>
      <c r="Y57" s="66"/>
      <c r="Z57" s="108"/>
    </row>
    <row r="58" spans="1:26" s="6" customFormat="1" ht="76.5" x14ac:dyDescent="0.25">
      <c r="A58" s="23" t="s">
        <v>79</v>
      </c>
      <c r="B58" s="24" t="s">
        <v>284</v>
      </c>
      <c r="C58" s="158" t="s">
        <v>38</v>
      </c>
      <c r="D58" s="168" t="s">
        <v>192</v>
      </c>
      <c r="E58" s="25" t="s">
        <v>285</v>
      </c>
      <c r="F58" s="26" t="s">
        <v>286</v>
      </c>
      <c r="G58" s="27">
        <v>43193</v>
      </c>
      <c r="H58" s="27">
        <v>43465</v>
      </c>
      <c r="I58" s="28" t="s">
        <v>287</v>
      </c>
      <c r="J58" s="28" t="s">
        <v>288</v>
      </c>
      <c r="K58" s="28" t="s">
        <v>145</v>
      </c>
      <c r="L58" s="25" t="s">
        <v>186</v>
      </c>
      <c r="M58" s="29" t="s">
        <v>289</v>
      </c>
      <c r="N58" s="61"/>
      <c r="O58" s="70"/>
      <c r="P58" s="62">
        <v>0.5</v>
      </c>
      <c r="Q58" s="70">
        <v>0.35</v>
      </c>
      <c r="R58" s="69">
        <v>0.25</v>
      </c>
      <c r="S58" s="70">
        <v>0.2</v>
      </c>
      <c r="T58" s="69">
        <v>0.25</v>
      </c>
      <c r="U58" s="118"/>
      <c r="V58" s="136">
        <f t="shared" si="10"/>
        <v>1</v>
      </c>
      <c r="W58" s="137">
        <f t="shared" si="11"/>
        <v>0.55000000000000004</v>
      </c>
      <c r="X58" s="128" t="s">
        <v>352</v>
      </c>
      <c r="Y58" s="64"/>
      <c r="Z58" s="105"/>
    </row>
    <row r="59" spans="1:26" s="6" customFormat="1" ht="132" x14ac:dyDescent="0.25">
      <c r="A59" s="23" t="s">
        <v>79</v>
      </c>
      <c r="B59" s="24" t="s">
        <v>284</v>
      </c>
      <c r="C59" s="158" t="s">
        <v>38</v>
      </c>
      <c r="D59" s="168" t="s">
        <v>192</v>
      </c>
      <c r="E59" s="25" t="s">
        <v>290</v>
      </c>
      <c r="F59" s="26" t="s">
        <v>291</v>
      </c>
      <c r="G59" s="27">
        <v>43101</v>
      </c>
      <c r="H59" s="27">
        <v>43465</v>
      </c>
      <c r="I59" s="28" t="s">
        <v>287</v>
      </c>
      <c r="J59" s="28" t="s">
        <v>288</v>
      </c>
      <c r="K59" s="28" t="s">
        <v>145</v>
      </c>
      <c r="L59" s="25" t="s">
        <v>292</v>
      </c>
      <c r="M59" s="29" t="s">
        <v>293</v>
      </c>
      <c r="N59" s="62">
        <v>0.25</v>
      </c>
      <c r="O59" s="70">
        <v>0.2475</v>
      </c>
      <c r="P59" s="62">
        <v>0.25</v>
      </c>
      <c r="Q59" s="70">
        <v>0.24909999999999999</v>
      </c>
      <c r="R59" s="69">
        <v>0.25</v>
      </c>
      <c r="S59" s="70">
        <v>0.25</v>
      </c>
      <c r="T59" s="69">
        <v>0.25</v>
      </c>
      <c r="U59" s="118"/>
      <c r="V59" s="136">
        <f t="shared" si="10"/>
        <v>1</v>
      </c>
      <c r="W59" s="137">
        <f t="shared" si="11"/>
        <v>0.74659999999999993</v>
      </c>
      <c r="X59" s="128" t="s">
        <v>362</v>
      </c>
      <c r="Y59" s="64"/>
      <c r="Z59" s="105"/>
    </row>
    <row r="60" spans="1:26" s="6" customFormat="1" ht="132" x14ac:dyDescent="0.25">
      <c r="A60" s="23" t="s">
        <v>79</v>
      </c>
      <c r="B60" s="24" t="s">
        <v>284</v>
      </c>
      <c r="C60" s="158" t="s">
        <v>38</v>
      </c>
      <c r="D60" s="166" t="s">
        <v>192</v>
      </c>
      <c r="E60" s="25" t="s">
        <v>294</v>
      </c>
      <c r="F60" s="26" t="s">
        <v>295</v>
      </c>
      <c r="G60" s="27">
        <v>43101</v>
      </c>
      <c r="H60" s="27">
        <v>43465</v>
      </c>
      <c r="I60" s="28" t="s">
        <v>287</v>
      </c>
      <c r="J60" s="28" t="s">
        <v>288</v>
      </c>
      <c r="K60" s="28" t="s">
        <v>145</v>
      </c>
      <c r="L60" s="25" t="s">
        <v>296</v>
      </c>
      <c r="M60" s="29" t="s">
        <v>297</v>
      </c>
      <c r="N60" s="62">
        <v>0.25</v>
      </c>
      <c r="O60" s="70">
        <v>0.25</v>
      </c>
      <c r="P60" s="62">
        <v>0.25</v>
      </c>
      <c r="Q60" s="70">
        <v>0.25</v>
      </c>
      <c r="R60" s="69">
        <v>0.25</v>
      </c>
      <c r="S60" s="70">
        <v>0.25</v>
      </c>
      <c r="T60" s="69">
        <v>0.25</v>
      </c>
      <c r="U60" s="118"/>
      <c r="V60" s="136">
        <f t="shared" si="10"/>
        <v>1</v>
      </c>
      <c r="W60" s="137">
        <f t="shared" si="11"/>
        <v>0.75</v>
      </c>
      <c r="X60" s="128" t="s">
        <v>353</v>
      </c>
      <c r="Y60" s="64"/>
      <c r="Z60" s="105"/>
    </row>
    <row r="61" spans="1:26" s="6" customFormat="1" ht="115.5" x14ac:dyDescent="0.25">
      <c r="A61" s="23" t="s">
        <v>79</v>
      </c>
      <c r="B61" s="24" t="s">
        <v>284</v>
      </c>
      <c r="C61" s="158" t="s">
        <v>38</v>
      </c>
      <c r="D61" s="166" t="s">
        <v>192</v>
      </c>
      <c r="E61" s="25" t="s">
        <v>298</v>
      </c>
      <c r="F61" s="26" t="s">
        <v>299</v>
      </c>
      <c r="G61" s="27">
        <v>43101</v>
      </c>
      <c r="H61" s="27">
        <v>43465</v>
      </c>
      <c r="I61" s="28" t="s">
        <v>287</v>
      </c>
      <c r="J61" s="28" t="s">
        <v>288</v>
      </c>
      <c r="K61" s="28" t="s">
        <v>145</v>
      </c>
      <c r="L61" s="25" t="s">
        <v>300</v>
      </c>
      <c r="M61" s="29" t="s">
        <v>301</v>
      </c>
      <c r="N61" s="62">
        <v>0.25</v>
      </c>
      <c r="O61" s="70">
        <v>0.24729999999999999</v>
      </c>
      <c r="P61" s="62">
        <v>0.25</v>
      </c>
      <c r="Q61" s="70">
        <v>0.23369999999999999</v>
      </c>
      <c r="R61" s="69">
        <v>0.25</v>
      </c>
      <c r="S61" s="70">
        <v>0.25</v>
      </c>
      <c r="T61" s="69">
        <v>0.25</v>
      </c>
      <c r="U61" s="118"/>
      <c r="V61" s="136">
        <f t="shared" si="10"/>
        <v>1</v>
      </c>
      <c r="W61" s="137">
        <f t="shared" si="11"/>
        <v>0.73099999999999998</v>
      </c>
      <c r="X61" s="128" t="s">
        <v>354</v>
      </c>
      <c r="Y61" s="64"/>
      <c r="Z61" s="105"/>
    </row>
    <row r="62" spans="1:26" s="6" customFormat="1" ht="76.5" x14ac:dyDescent="0.25">
      <c r="A62" s="23" t="s">
        <v>79</v>
      </c>
      <c r="B62" s="24" t="s">
        <v>284</v>
      </c>
      <c r="C62" s="158" t="s">
        <v>38</v>
      </c>
      <c r="D62" s="166" t="s">
        <v>192</v>
      </c>
      <c r="E62" s="25" t="s">
        <v>302</v>
      </c>
      <c r="F62" s="26" t="s">
        <v>303</v>
      </c>
      <c r="G62" s="27">
        <v>43101</v>
      </c>
      <c r="H62" s="27">
        <v>43465</v>
      </c>
      <c r="I62" s="28" t="s">
        <v>287</v>
      </c>
      <c r="J62" s="28" t="s">
        <v>288</v>
      </c>
      <c r="K62" s="28" t="s">
        <v>145</v>
      </c>
      <c r="L62" s="25" t="s">
        <v>304</v>
      </c>
      <c r="M62" s="29" t="s">
        <v>305</v>
      </c>
      <c r="N62" s="62">
        <v>0.25</v>
      </c>
      <c r="O62" s="70">
        <v>0.25</v>
      </c>
      <c r="P62" s="62">
        <v>0.25</v>
      </c>
      <c r="Q62" s="70">
        <v>0.23069999999999999</v>
      </c>
      <c r="R62" s="69">
        <v>0.25</v>
      </c>
      <c r="S62" s="70">
        <v>0.25</v>
      </c>
      <c r="T62" s="69">
        <v>0.25</v>
      </c>
      <c r="U62" s="118"/>
      <c r="V62" s="136">
        <f t="shared" si="10"/>
        <v>1</v>
      </c>
      <c r="W62" s="137">
        <f t="shared" si="11"/>
        <v>0.73070000000000002</v>
      </c>
      <c r="X62" s="128" t="s">
        <v>355</v>
      </c>
      <c r="Y62" s="64"/>
      <c r="Z62" s="105"/>
    </row>
    <row r="63" spans="1:26" s="6" customFormat="1" ht="242.25" x14ac:dyDescent="0.25">
      <c r="A63" s="52" t="s">
        <v>306</v>
      </c>
      <c r="B63" s="53" t="s">
        <v>306</v>
      </c>
      <c r="C63" s="160" t="s">
        <v>38</v>
      </c>
      <c r="D63" s="169" t="s">
        <v>192</v>
      </c>
      <c r="E63" s="54" t="s">
        <v>307</v>
      </c>
      <c r="F63" s="54" t="s">
        <v>308</v>
      </c>
      <c r="G63" s="55">
        <v>43282</v>
      </c>
      <c r="H63" s="55">
        <v>43465</v>
      </c>
      <c r="I63" s="56" t="s">
        <v>309</v>
      </c>
      <c r="J63" s="56" t="s">
        <v>310</v>
      </c>
      <c r="K63" s="56" t="s">
        <v>145</v>
      </c>
      <c r="L63" s="54" t="s">
        <v>311</v>
      </c>
      <c r="M63" s="57" t="s">
        <v>312</v>
      </c>
      <c r="N63" s="58"/>
      <c r="O63" s="59"/>
      <c r="P63" s="58"/>
      <c r="Q63" s="59"/>
      <c r="R63" s="58">
        <v>0.5</v>
      </c>
      <c r="S63" s="59">
        <v>0.6</v>
      </c>
      <c r="T63" s="58">
        <v>0.5</v>
      </c>
      <c r="U63" s="119"/>
      <c r="V63" s="138">
        <f t="shared" ref="V63:V65" si="12">+N63+P63+R63+T63</f>
        <v>1</v>
      </c>
      <c r="W63" s="139">
        <f t="shared" ref="W63:W65" si="13">+U63+S63+Q63+O63</f>
        <v>0.6</v>
      </c>
      <c r="X63" s="129" t="s">
        <v>363</v>
      </c>
      <c r="Y63" s="101" t="s">
        <v>327</v>
      </c>
      <c r="Z63" s="109"/>
    </row>
    <row r="64" spans="1:26" s="6" customFormat="1" ht="396" thickBot="1" x14ac:dyDescent="0.3">
      <c r="A64" s="52" t="s">
        <v>306</v>
      </c>
      <c r="B64" s="53" t="s">
        <v>306</v>
      </c>
      <c r="C64" s="160" t="s">
        <v>38</v>
      </c>
      <c r="D64" s="169" t="s">
        <v>192</v>
      </c>
      <c r="E64" s="54" t="s">
        <v>307</v>
      </c>
      <c r="F64" s="54" t="s">
        <v>313</v>
      </c>
      <c r="G64" s="55">
        <v>43282</v>
      </c>
      <c r="H64" s="55">
        <v>43465</v>
      </c>
      <c r="I64" s="56" t="s">
        <v>309</v>
      </c>
      <c r="J64" s="56" t="s">
        <v>310</v>
      </c>
      <c r="K64" s="56" t="s">
        <v>145</v>
      </c>
      <c r="L64" s="54" t="s">
        <v>314</v>
      </c>
      <c r="M64" s="57" t="s">
        <v>315</v>
      </c>
      <c r="N64" s="58"/>
      <c r="O64" s="59"/>
      <c r="P64" s="58"/>
      <c r="Q64" s="59"/>
      <c r="R64" s="58">
        <v>0.5</v>
      </c>
      <c r="S64" s="59">
        <v>0.45</v>
      </c>
      <c r="T64" s="58">
        <v>0.5</v>
      </c>
      <c r="U64" s="119"/>
      <c r="V64" s="138">
        <f t="shared" si="12"/>
        <v>1</v>
      </c>
      <c r="W64" s="139">
        <f t="shared" si="13"/>
        <v>0.45</v>
      </c>
      <c r="X64" s="129" t="s">
        <v>364</v>
      </c>
      <c r="Y64" s="101" t="s">
        <v>327</v>
      </c>
      <c r="Z64" s="109"/>
    </row>
    <row r="65" spans="1:27" s="6" customFormat="1" ht="90" thickBot="1" x14ac:dyDescent="0.3">
      <c r="A65" s="90" t="s">
        <v>306</v>
      </c>
      <c r="B65" s="91" t="s">
        <v>306</v>
      </c>
      <c r="C65" s="161" t="s">
        <v>38</v>
      </c>
      <c r="D65" s="170" t="s">
        <v>192</v>
      </c>
      <c r="E65" s="92" t="s">
        <v>307</v>
      </c>
      <c r="F65" s="92" t="s">
        <v>316</v>
      </c>
      <c r="G65" s="93">
        <v>43282</v>
      </c>
      <c r="H65" s="93">
        <v>43465</v>
      </c>
      <c r="I65" s="94" t="s">
        <v>309</v>
      </c>
      <c r="J65" s="94" t="s">
        <v>310</v>
      </c>
      <c r="K65" s="94" t="s">
        <v>145</v>
      </c>
      <c r="L65" s="92" t="s">
        <v>317</v>
      </c>
      <c r="M65" s="95" t="s">
        <v>318</v>
      </c>
      <c r="N65" s="96"/>
      <c r="O65" s="97"/>
      <c r="P65" s="96"/>
      <c r="Q65" s="97"/>
      <c r="R65" s="96">
        <v>0.5</v>
      </c>
      <c r="S65" s="97">
        <v>0.8</v>
      </c>
      <c r="T65" s="98">
        <v>0.5</v>
      </c>
      <c r="U65" s="120"/>
      <c r="V65" s="140">
        <f t="shared" si="12"/>
        <v>1</v>
      </c>
      <c r="W65" s="141">
        <f t="shared" si="13"/>
        <v>0.8</v>
      </c>
      <c r="X65" s="171" t="s">
        <v>373</v>
      </c>
      <c r="Y65" s="172"/>
      <c r="Z65" s="109"/>
    </row>
    <row r="66" spans="1:27" s="82" customFormat="1" x14ac:dyDescent="0.25">
      <c r="A66" s="83"/>
      <c r="B66" s="84"/>
      <c r="C66" s="84"/>
      <c r="D66" s="84"/>
      <c r="E66" s="84"/>
      <c r="F66" s="84"/>
      <c r="G66" s="84"/>
      <c r="H66" s="84"/>
      <c r="I66" s="84"/>
      <c r="J66" s="84"/>
      <c r="K66" s="84"/>
      <c r="L66" s="84"/>
      <c r="M66" s="84"/>
      <c r="N66" s="84"/>
      <c r="O66" s="84"/>
      <c r="P66" s="84"/>
      <c r="Q66" s="84"/>
      <c r="R66" s="84"/>
      <c r="S66" s="84"/>
      <c r="T66" s="84"/>
      <c r="U66" s="84"/>
      <c r="X66" s="84"/>
      <c r="Y66" s="85"/>
      <c r="Z66" s="110"/>
      <c r="AA66" s="110"/>
    </row>
    <row r="68" spans="1:27" x14ac:dyDescent="0.25">
      <c r="R68" s="174"/>
      <c r="S68" s="174"/>
      <c r="T68" s="173"/>
    </row>
    <row r="69" spans="1:27" x14ac:dyDescent="0.25">
      <c r="R69" s="176">
        <f>SUM(R6:R65)</f>
        <v>16.200000000000003</v>
      </c>
      <c r="S69" s="176">
        <f>SUM(S6:S65)</f>
        <v>17.578299999999999</v>
      </c>
      <c r="T69" s="179"/>
      <c r="U69" s="179"/>
      <c r="V69" s="176">
        <f t="shared" ref="V69:W69" si="14">SUM(V6:V65)</f>
        <v>60</v>
      </c>
      <c r="W69" s="176">
        <f t="shared" si="14"/>
        <v>29.224533333333344</v>
      </c>
    </row>
    <row r="70" spans="1:27" x14ac:dyDescent="0.25">
      <c r="R70" s="177"/>
      <c r="S70" s="178">
        <f>+S69/R69</f>
        <v>1.0850802469135801</v>
      </c>
      <c r="T70" s="173"/>
      <c r="U70" s="173"/>
      <c r="V70" s="177"/>
      <c r="W70" s="180">
        <f>+W69/V69</f>
        <v>0.48707555555555576</v>
      </c>
    </row>
    <row r="71" spans="1:27" x14ac:dyDescent="0.25">
      <c r="R71" s="173"/>
      <c r="S71" s="173"/>
      <c r="T71" s="173"/>
    </row>
    <row r="72" spans="1:27" x14ac:dyDescent="0.25">
      <c r="R72" s="173"/>
      <c r="S72" s="173"/>
      <c r="T72" s="173"/>
    </row>
  </sheetData>
  <protectedRanges>
    <protectedRange sqref="D50" name="Rango1_1"/>
    <protectedRange sqref="D42:D49 D65 D35 D37" name="Rango1_3_1"/>
    <protectedRange sqref="E46" name="Rango1_5_1"/>
  </protectedRanges>
  <sortState ref="I78:I138">
    <sortCondition ref="I78"/>
  </sortState>
  <mergeCells count="29">
    <mergeCell ref="E3:E5"/>
    <mergeCell ref="L3:M3"/>
    <mergeCell ref="N3:X3"/>
    <mergeCell ref="P4:Q4"/>
    <mergeCell ref="R4:S4"/>
    <mergeCell ref="F3:F5"/>
    <mergeCell ref="G3:H3"/>
    <mergeCell ref="I3:K3"/>
    <mergeCell ref="A1:C1"/>
    <mergeCell ref="D1:Y1"/>
    <mergeCell ref="A2:C2"/>
    <mergeCell ref="J2:M2"/>
    <mergeCell ref="W2:X2"/>
    <mergeCell ref="A3:A5"/>
    <mergeCell ref="Y3:Y5"/>
    <mergeCell ref="G4:G5"/>
    <mergeCell ref="H4:H5"/>
    <mergeCell ref="I4:I5"/>
    <mergeCell ref="J4:J5"/>
    <mergeCell ref="T4:U4"/>
    <mergeCell ref="V4:W4"/>
    <mergeCell ref="B3:B5"/>
    <mergeCell ref="X4:X5"/>
    <mergeCell ref="C3:C5"/>
    <mergeCell ref="D3:D5"/>
    <mergeCell ref="K4:K5"/>
    <mergeCell ref="L4:L5"/>
    <mergeCell ref="M4:M5"/>
    <mergeCell ref="N4:O4"/>
  </mergeCells>
  <dataValidations disablePrompts="1" count="2">
    <dataValidation type="list" allowBlank="1" showInputMessage="1" showErrorMessage="1" sqref="Y2:Z2">
      <formula1>#REF!</formula1>
    </dataValidation>
    <dataValidation type="list" allowBlank="1" showInputMessage="1" showErrorMessage="1" promptTitle="POLÍTICA DE DES. ADMINISTRATIVO" prompt="Seleccione Política de Desarrollo Administrativo" sqref="B42:B45 B47:B49">
      <formula1>#REF!</formula1>
    </dataValidation>
  </dataValidations>
  <printOptions horizontalCentered="1"/>
  <pageMargins left="0.39370078740157483" right="0.31496062992125984" top="0.74803149606299213" bottom="0.94488188976377963" header="0.31496062992125984" footer="0.31496062992125984"/>
  <pageSetup paperSize="5" scale="40" orientation="landscape" r:id="rId1"/>
  <headerFooter>
    <oddFooter>&amp;L&amp;"Arial Narrow,Normal"&amp;9Código: G1-S1-FO-13
Versión: 06&amp;C&amp;"Arial Narrow,Normal"&amp;9Vigencia: 13/01/2017&amp;R&amp;"Arial Narrow,Normal"&amp;9Página: &amp;P de &amp;N</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'[1]Listas desplegables'!#REF!</xm:f>
          </x14:formula1>
          <xm:sqref>E46 C42:D50 D65 D35 D37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5" sqref="J35"/>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orden PROCESOS</vt:lpstr>
      <vt:lpstr>Hoja1</vt:lpstr>
      <vt:lpstr>'Plan Acción orden PROCESOS'!Área_de_impresión</vt:lpstr>
      <vt:lpstr>'Plan Acción orden PROCESOS'!Títulos_a_imprimir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Manuel Vanegas Jamaica</cp:lastModifiedBy>
  <cp:lastPrinted>2018-11-22T16:35:39Z</cp:lastPrinted>
  <dcterms:created xsi:type="dcterms:W3CDTF">2018-06-01T14:43:19Z</dcterms:created>
  <dcterms:modified xsi:type="dcterms:W3CDTF">2018-11-22T21:28:08Z</dcterms:modified>
</cp:coreProperties>
</file>